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Fiche" sheetId="1" r:id="rId1"/>
    <sheet name="Besoins" sheetId="2" r:id="rId2"/>
    <sheet name="Composition" sheetId="3" r:id="rId3"/>
    <sheet name="Procedure" sheetId="4" r:id="rId4"/>
    <sheet name="Carte imprimable" sheetId="5" r:id="rId5"/>
  </sheets>
</workbook>
</file>

<file path=xl/sharedStrings.xml><?xml version="1.0" encoding="utf-8"?>
<sst xmlns="http://schemas.openxmlformats.org/spreadsheetml/2006/main" count="187" uniqueCount="187">
  <si>
    <t>Fiche technique</t>
  </si>
  <si>
    <t>Nom</t>
  </si>
  <si>
    <t>COUSCOUS</t>
  </si>
  <si>
    <t>Code</t>
  </si>
  <si>
    <t>GRO_CDC_149</t>
  </si>
  <si>
    <t>Classe</t>
  </si>
  <si>
    <t>Plats complets collectivité (GRO.COMPLETS)</t>
  </si>
  <si>
    <t>Statut</t>
  </si>
  <si>
    <t>publie</t>
  </si>
  <si>
    <t>Verrouillée</t>
  </si>
  <si>
    <t>Non</t>
  </si>
  <si>
    <t>Source bibliographique</t>
  </si>
  <si>
    <t>Provenance</t>
  </si>
  <si>
    <t>Quantité de référence</t>
  </si>
  <si>
    <t>1 pc</t>
  </si>
  <si>
    <t>Coût de revient (qt de référence)</t>
  </si>
  <si>
    <t>Coût unitaire</t>
  </si>
  <si>
    <t>Quantité demandée pour cet export</t>
  </si>
  <si>
    <t>Coût de revient total pour cette quantité</t>
  </si>
  <si>
    <t>Export généré le</t>
  </si>
  <si>
    <t>15/08/2026 01:45</t>
  </si>
  <si>
    <t>CUIS.web — Portage du CUIS Clipper de 1992 par Palika &amp; Bernard Vandendaele (créateur du moteur récursif d'origine)</t>
  </si>
  <si>
    <t>Besoins matière</t>
  </si>
  <si>
    <t>Multiplicateur souhaité</t>
  </si>
  <si>
    <t>pc</t>
  </si>
  <si>
    <t>Quantité obtenue</t>
  </si>
  <si>
    <t>Matière première</t>
  </si>
  <si>
    <t>Base (×1, modifiable)</t>
  </si>
  <si>
    <t>Quantité</t>
  </si>
  <si>
    <t>Unité</t>
  </si>
  <si>
    <t>Coût</t>
  </si>
  <si>
    <t>PATE-HARISSA</t>
  </si>
  <si>
    <t>Harissa (pâte piment maghrébin)</t>
  </si>
  <si>
    <t>Pâtes et curry asiatiques</t>
  </si>
  <si>
    <t>kg</t>
  </si>
  <si>
    <t>BROCH-AGN-STD</t>
  </si>
  <si>
    <t>Brochette agneau crue standard</t>
  </si>
  <si>
    <t>Charcuterie</t>
  </si>
  <si>
    <t>BROCH-BOE-STD</t>
  </si>
  <si>
    <t>Brochette boeuf crue standard (onglet)</t>
  </si>
  <si>
    <t>RNM100725</t>
  </si>
  <si>
    <t>Merguez boeuf mouton boyau naturel</t>
  </si>
  <si>
    <t>CONC-TOMATE</t>
  </si>
  <si>
    <t>Concentré de tomate double</t>
  </si>
  <si>
    <t>Concentrés et purées cuisines</t>
  </si>
  <si>
    <t>00000061</t>
  </si>
  <si>
    <t>EAU</t>
  </si>
  <si>
    <t>Matières diverses (à trier)</t>
  </si>
  <si>
    <t>lt</t>
  </si>
  <si>
    <t>EPI-CANNELLE-POW</t>
  </si>
  <si>
    <t>Cannelle en poudre</t>
  </si>
  <si>
    <t>Épices en poudre et graines</t>
  </si>
  <si>
    <t>EAU-FLEUR-ORANG</t>
  </si>
  <si>
    <t>Eau de fleur d'oranger — à réactualiser</t>
  </si>
  <si>
    <t>EPI-PAPRIKA-DOUX</t>
  </si>
  <si>
    <t>Paprika doux</t>
  </si>
  <si>
    <t>EPI-POIVRE-NOIR</t>
  </si>
  <si>
    <t>Poivre noir moulu</t>
  </si>
  <si>
    <t>MEL-HERBES-PRO</t>
  </si>
  <si>
    <t>Herbes de Provence</t>
  </si>
  <si>
    <t>Mélanges et épices composées</t>
  </si>
  <si>
    <t>MEL-RAS-HANOUT</t>
  </si>
  <si>
    <t>Ras-el-hanout</t>
  </si>
  <si>
    <t>KNORR-BOUIL-VOL</t>
  </si>
  <si>
    <t>Bouillon de Volaille déshydraté (Knorr Professional)</t>
  </si>
  <si>
    <t>Fonds déshydratés et poudres</t>
  </si>
  <si>
    <t>KNORR-FBLIE-STD</t>
  </si>
  <si>
    <t>Fonds Brun Lié (Knorr Professional)</t>
  </si>
  <si>
    <t>HUI-TOURNESOL</t>
  </si>
  <si>
    <t>Huile de tournesol raffinée vrac</t>
  </si>
  <si>
    <t>Huiles végétales</t>
  </si>
  <si>
    <t>BEU-DOUX</t>
  </si>
  <si>
    <t>Beurre doux 82% MG plaquette</t>
  </si>
  <si>
    <t>Beurres et margarines</t>
  </si>
  <si>
    <t>SEL-GROS</t>
  </si>
  <si>
    <t>Gros sel de mer</t>
  </si>
  <si>
    <t>Sels et condiments de base</t>
  </si>
  <si>
    <t>SEL-FIN</t>
  </si>
  <si>
    <t>Sel fin de cuisine</t>
  </si>
  <si>
    <t>RNMS00812</t>
  </si>
  <si>
    <t>Ail haché IQF</t>
  </si>
  <si>
    <t>Légumes surgelés</t>
  </si>
  <si>
    <t>RNMS00774</t>
  </si>
  <si>
    <t>Légumes pour couscous surgelés</t>
  </si>
  <si>
    <t>Pommes de terre surgelées</t>
  </si>
  <si>
    <t>RNMS00147</t>
  </si>
  <si>
    <t>Gigot d'agneau désossé</t>
  </si>
  <si>
    <t>Viandes surgelées</t>
  </si>
  <si>
    <t>RNMS00333</t>
  </si>
  <si>
    <t>Cuisses de poulet 180/220g UE</t>
  </si>
  <si>
    <t>Volailles et lapins surgelés</t>
  </si>
  <si>
    <t>RNM0090154</t>
  </si>
  <si>
    <t>PORC (longe) avec travers et palette France</t>
  </si>
  <si>
    <t>Porc frais</t>
  </si>
  <si>
    <t>Total</t>
  </si>
  <si>
    <t>Niveau</t>
  </si>
  <si>
    <t>Composant</t>
  </si>
  <si>
    <t>Type</t>
  </si>
  <si>
    <t>Quantité (pour 1 pc)</t>
  </si>
  <si>
    <t>recette</t>
  </si>
  <si>
    <t>Plats complets collectivité</t>
  </si>
  <si>
    <t xml:space="preserve">    ↳ COUSCOUS MERGUEZ-AGNEAU</t>
  </si>
  <si>
    <t xml:space="preserve">        ↳ COUSCOUS</t>
  </si>
  <si>
    <t xml:space="preserve">            ↳ Cuisses de poulet 180/220g UE</t>
  </si>
  <si>
    <t>matiere</t>
  </si>
  <si>
    <t xml:space="preserve">            ↳ PORC (longe) avec travers et palette France</t>
  </si>
  <si>
    <t xml:space="preserve">            ↳ Harissa (pâte piment maghrébin)</t>
  </si>
  <si>
    <t xml:space="preserve">            ↳ Légumes pour couscous surgelés</t>
  </si>
  <si>
    <t xml:space="preserve">            ↳ Bouillon de volaille reconstitue (collectivite)</t>
  </si>
  <si>
    <t>Préparations de base collectivité</t>
  </si>
  <si>
    <t xml:space="preserve">                ↳ EAU</t>
  </si>
  <si>
    <t xml:space="preserve">                ↳ Bouillon de Volaille déshydraté (Knorr Professional)</t>
  </si>
  <si>
    <t xml:space="preserve">            ↳ Ail haché IQF</t>
  </si>
  <si>
    <t xml:space="preserve">            ↳ Herbes de Provence</t>
  </si>
  <si>
    <t xml:space="preserve">            ↳ Gros sel de mer</t>
  </si>
  <si>
    <t xml:space="preserve">            ↳ Poivre noir moulu</t>
  </si>
  <si>
    <t xml:space="preserve">            ↳ Huile de tournesol raffinée vrac</t>
  </si>
  <si>
    <t xml:space="preserve">            ↳ Beurre doux 82% MG plaquette</t>
  </si>
  <si>
    <t xml:space="preserve">            ↳ EAU</t>
  </si>
  <si>
    <t xml:space="preserve">            ↳ Sel fin de cuisine</t>
  </si>
  <si>
    <t xml:space="preserve">            ↳ Concentré de tomate double</t>
  </si>
  <si>
    <t xml:space="preserve">            ↳ Ras-el-hanout</t>
  </si>
  <si>
    <t xml:space="preserve">            ↳ Paprika doux</t>
  </si>
  <si>
    <t xml:space="preserve">            ↳ SEMOULE DE COUSCOUS</t>
  </si>
  <si>
    <t>Garnitures et légumes collectivité</t>
  </si>
  <si>
    <t xml:space="preserve">                ↳ Huile de tournesol raffinée vrac</t>
  </si>
  <si>
    <t xml:space="preserve">                ↳ Beurre doux 82% MG plaquette</t>
  </si>
  <si>
    <t xml:space="preserve">                ↳ Cannelle en poudre</t>
  </si>
  <si>
    <t xml:space="preserve">                ↳ Sel fin de cuisine</t>
  </si>
  <si>
    <t xml:space="preserve">                ↳ Fond de volaille reconstitue (collectivite)</t>
  </si>
  <si>
    <t xml:space="preserve">                    ↳ EAU</t>
  </si>
  <si>
    <t xml:space="preserve">                    ↳ Fonds Brun Lié (Knorr Professional)</t>
  </si>
  <si>
    <t xml:space="preserve">                ↳ Eau de fleur d'oranger — à réactualiser</t>
  </si>
  <si>
    <t xml:space="preserve">        ↳ Merguez boeuf mouton boyau naturel</t>
  </si>
  <si>
    <t xml:space="preserve">        ↳ Gigot d'agneau désossé</t>
  </si>
  <si>
    <t xml:space="preserve">    ↳ COUSCOUS MERGUEZ-BOEUF</t>
  </si>
  <si>
    <t xml:space="preserve">        ↳ Brochette boeuf crue standard (onglet)</t>
  </si>
  <si>
    <t xml:space="preserve">    ↳ COUSCOUS BROCHETTE AGNEAU</t>
  </si>
  <si>
    <t xml:space="preserve">        ↳ Brochette agneau crue standard</t>
  </si>
  <si>
    <t xml:space="preserve">    ↳ COUSCOUS ROYAL</t>
  </si>
  <si>
    <t>Recette</t>
  </si>
  <si>
    <t>#</t>
  </si>
  <si>
    <t>Verbe</t>
  </si>
  <si>
    <t>Étape</t>
  </si>
  <si>
    <t>Précision technique</t>
  </si>
  <si>
    <t>Durée</t>
  </si>
  <si>
    <t>Aucune procédure rédigée pour cette fiche.</t>
  </si>
  <si>
    <t>COUSCOUS MERGUEZ-AGNEAU</t>
  </si>
  <si>
    <t>METTRE EN PLACE</t>
  </si>
  <si>
    <t>PRÉPARER</t>
  </si>
  <si>
    <t>83 min (prepa)</t>
  </si>
  <si>
    <t>RÉALISER</t>
  </si>
  <si>
    <t>MARQUER</t>
  </si>
  <si>
    <t>88 min (repos)</t>
  </si>
  <si>
    <t>PORTER</t>
  </si>
  <si>
    <t>5 min (cuisson)</t>
  </si>
  <si>
    <t>CONFECTIONNER</t>
  </si>
  <si>
    <t>DRESSER</t>
  </si>
  <si>
    <t>Bouillon de volaille reconstitue (collectivite)</t>
  </si>
  <si>
    <t>DISSOUDRE</t>
  </si>
  <si>
    <t>Délayer la poudre dans l'eau froide en fouettant, puis porter à ébullition en remuant régulièrement.</t>
  </si>
  <si>
    <t>SEMOULE DE COUSCOUS</t>
  </si>
  <si>
    <t>SAUTER</t>
  </si>
  <si>
    <t>28 min (repos)</t>
  </si>
  <si>
    <t>SERVIR</t>
  </si>
  <si>
    <t>Servir - Servir la semoule à l’assiette en accompagnement des tajines.</t>
  </si>
  <si>
    <t>Fond de volaille reconstitue (collectivite)</t>
  </si>
  <si>
    <t>COUSCOUS MERGUEZ-BOEUF</t>
  </si>
  <si>
    <t>COUSCOUS BROCHETTE AGNEAU</t>
  </si>
  <si>
    <t>COUSCOUS ROYAL</t>
  </si>
  <si>
    <t>Fiche technique — COUSCOUS</t>
  </si>
  <si>
    <t>COUSCOUS  GRO_CDC_149</t>
  </si>
  <si>
    <t>↳ COUSCOUS MERGUEZ-AGNEAU  GRO_CDC_149B</t>
  </si>
  <si>
    <t>↳ COUSCOUS  GRO_CDC_149A</t>
  </si>
  <si>
    <t>1.</t>
  </si>
  <si>
    <t>2.</t>
  </si>
  <si>
    <t>3.</t>
  </si>
  <si>
    <t>4.</t>
  </si>
  <si>
    <t>5.</t>
  </si>
  <si>
    <t>6.</t>
  </si>
  <si>
    <t>7.</t>
  </si>
  <si>
    <t>↳ Bouillon de volaille reconstitue (collectivite)  GRO-BOUIL-VOL</t>
  </si>
  <si>
    <t>↳ SEMOULE DE COUSCOUS  GRO_CDC_195</t>
  </si>
  <si>
    <t>↳ Fond de volaille reconstitue (collectivite)  GRO-FOND-VOLAIL</t>
  </si>
  <si>
    <t>↳ COUSCOUS MERGUEZ-BOEUF  GRO_CDC_149C</t>
  </si>
  <si>
    <t>↳ COUSCOUS BROCHETTE AGNEAU  GRO_CDC_149D</t>
  </si>
  <si>
    <t>↳ COUSCOUS ROYAL  GRO_CDC_149E</t>
  </si>
</sst>
</file>

<file path=xl/styles.xml><?xml version="1.0" encoding="utf-8"?>
<styleSheet xmlns="http://schemas.openxmlformats.org/spreadsheetml/2006/main">
  <numFmts count="7">
    <numFmt numFmtId="164" formatCode="#,##0.00\ &quot;₽&quot;"/>
    <numFmt numFmtId="165" formatCode="[$$-1]#,##0.00"/>
    <numFmt numFmtId="166" formatCode="#,##0.00\ [$€-1]"/>
    <numFmt numFmtId="200" formatCode="#,##0.0000&quot; €&quot;"/>
    <numFmt numFmtId="201" formatCode="#,##0.00&quot; €&quot;"/>
    <numFmt numFmtId="202" formatCode="0.00"/>
    <numFmt numFmtId="203" formatCode="#,##0.000"/>
  </numFmts>
  <fonts count="9">
    <font>
      <name val="Calibri"/>
      <family val="2"/>
      <sz val="10"/>
    </font>
    <font>
      <name val="Calibri"/>
      <family val="2"/>
      <sz val="10"/>
      <b/>
      <color rgb="FFFFFFFF"/>
    </font>
    <font>
      <name val="Calibri"/>
      <family val="2"/>
      <sz val="10"/>
      <b/>
    </font>
    <font>
      <name val="Calibri"/>
      <family val="2"/>
      <sz val="16"/>
      <b/>
      <color rgb="FF1F4E3B"/>
    </font>
    <font>
      <name val="Calibri"/>
      <family val="2"/>
      <sz val="10"/>
      <color rgb="FF666666"/>
    </font>
    <font>
      <name val="Calibri"/>
      <family val="2"/>
      <sz val="10"/>
      <b/>
      <color rgb="FF664D03"/>
    </font>
    <font>
      <name val="Calibri"/>
      <family val="2"/>
      <sz val="10"/>
      <color rgb="FF777777"/>
    </font>
    <font>
      <name val="Calibri"/>
      <family val="2"/>
      <sz val="10"/>
      <b/>
      <color rgb="FF1F4E3B"/>
    </font>
    <font>
      <name val="Calibri"/>
      <family val="2"/>
      <sz val="9"/>
      <color rgb="FF999999"/>
    </font>
  </fonts>
  <fills count="5">
    <fill>
      <patternFill patternType="none"/>
    </fill>
    <fill>
      <patternFill patternType="gray125"/>
    </fill>
    <fill>
      <patternFill patternType="solid">
        <fgColor rgb="FF1F4E3B"/>
        <bgColor indexed="64"/>
      </patternFill>
    </fill>
    <fill>
      <patternFill patternType="solid">
        <fgColor rgb="FFEAF3EE"/>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20">
    <xf numFmtId="0" fontId="0" fillId="0" borderId="0" xfId="0"/>
    <xf numFmtId="0" fontId="0" fillId="1" borderId="0" xfId="0" applyFill="1"/>
    <xf numFmtId="0" fontId="1" fillId="2" borderId="0" xfId="0" applyFont="1" applyFill="1"/>
    <xf numFmtId="0" fontId="2" fillId="0" borderId="0" xfId="0" applyFont="1"/>
    <xf numFmtId="200" fontId="0" fillId="0" borderId="0" xfId="0" applyNumberFormat="1"/>
    <xf numFmtId="0" fontId="2" fillId="3" borderId="0" xfId="0" applyFont="1" applyFill="1"/>
    <xf numFmtId="201" fontId="2" fillId="3" borderId="0" xfId="0" applyNumberFormat="1" applyFont="1" applyFill="1"/>
    <xf numFmtId="0" fontId="3" fillId="0" borderId="0" xfId="0" applyFont="1"/>
    <xf numFmtId="202" fontId="2" fillId="3" borderId="0" xfId="0" applyNumberFormat="1" applyFont="1" applyFill="1"/>
    <xf numFmtId="203" fontId="0" fillId="3" borderId="0" xfId="0" applyNumberFormat="1" applyFill="1"/>
    <xf numFmtId="0" fontId="0" fillId="3" borderId="0" xfId="0" applyFill="1"/>
    <xf numFmtId="203" fontId="0" fillId="0" borderId="0" xfId="0" applyNumberFormat="1"/>
    <xf numFmtId="0" fontId="0" fillId="0" borderId="0" xfId="0" applyAlignment="1">
      <alignment horizontal="right"/>
    </xf>
    <xf numFmtId="201" fontId="2" fillId="0" borderId="0" xfId="0" applyNumberFormat="1" applyFont="1"/>
    <xf numFmtId="0" fontId="0" fillId="0" borderId="0" xfId="0" applyAlignment="1">
      <alignment wrapText="1"/>
    </xf>
    <xf numFmtId="0" fontId="4" fillId="0" borderId="0" xfId="0" applyFont="1"/>
    <xf numFmtId="0" fontId="5" fillId="4" borderId="0" xfId="0" applyFont="1" applyFill="1"/>
    <xf numFmtId="0" fontId="6" fillId="0" borderId="0" xfId="0" applyFont="1" applyAlignment="1">
      <alignment wrapText="1"/>
    </xf>
    <xf numFmtId="0" fontId="7" fillId="0" borderId="0" xfId="0" applyFont="1" applyAlignment="1">
      <alignment horizontal="right"/>
    </xf>
    <xf numFmtId="0" fontId="8" fillId="0" borderId="0" xfId="0"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styles" Target="styles.xml"/>
<Relationship Id="rId7"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B18"/>
  <cols>
    <col min="1" max="1" width="36" customWidth="1"/>
    <col min="2" max="2" width="50" customWidth="1"/>
  </cols>
  <sheetData>
    <row r="1">
      <c r="A1" t="s" s="2">
        <v>0</v>
      </c>
      <c r="B1" t="s" s="2"/>
    </row>
    <row r="2">
      <c r="A2" t="s">
        <v>1</v>
      </c>
      <c r="B2" t="s">
        <v>2</v>
      </c>
    </row>
    <row r="3">
      <c r="A3" t="s">
        <v>3</v>
      </c>
      <c r="B3" t="s">
        <v>4</v>
      </c>
    </row>
    <row r="4">
      <c r="A4" t="s">
        <v>5</v>
      </c>
      <c r="B4" t="s">
        <v>6</v>
      </c>
    </row>
    <row r="5">
      <c r="A5" t="s">
        <v>7</v>
      </c>
      <c r="B5" t="s">
        <v>8</v>
      </c>
    </row>
    <row r="6">
      <c r="A6" t="s">
        <v>9</v>
      </c>
      <c r="B6" t="s">
        <v>10</v>
      </c>
    </row>
    <row r="7">
      <c r="A7" t="s">
        <v>11</v>
      </c>
      <c r="B7"/>
    </row>
    <row r="8">
      <c r="A8" t="s">
        <v>12</v>
      </c>
      <c r="B8"/>
    </row>
    <row r="9">
      <c r="A9"/>
      <c r="B9"/>
    </row>
    <row r="10">
      <c r="A10" t="s" s="3">
        <v>13</v>
      </c>
      <c r="B10" t="s" s="3">
        <v>14</v>
      </c>
    </row>
    <row r="11">
      <c r="A11" t="s" s="3">
        <v>15</v>
      </c>
      <c r="B11" s="4">
        <v>20.3548326</v>
      </c>
    </row>
    <row r="12">
      <c r="A12" t="s" s="3">
        <v>16</v>
      </c>
      <c r="B12" s="4">
        <v>20.3548326</v>
      </c>
    </row>
    <row r="13">
      <c r="A13"/>
      <c r="B13"/>
    </row>
    <row r="14">
      <c r="A14" t="s" s="5">
        <v>17</v>
      </c>
      <c r="B14" t="s" s="5">
        <v>14</v>
      </c>
    </row>
    <row r="15">
      <c r="A15" t="s" s="5">
        <v>18</v>
      </c>
      <c r="B15" s="6">
        <v>20.3548326</v>
      </c>
    </row>
    <row r="16">
      <c r="A16"/>
      <c r="B16"/>
    </row>
    <row r="17">
      <c r="A17" t="s">
        <v>19</v>
      </c>
      <c r="B17" t="s">
        <v>20</v>
      </c>
    </row>
    <row r="18">
      <c r="A18"/>
      <c r="B18" t="s">
        <v>21</v>
      </c>
    </row>
  </sheetData>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G30"/>
  <sheetViews>
    <sheetView workbookViewId="0">
      <pane ySplit="6" topLeftCell="A7" activePane="bottomLeft" state="frozen"/>
      <selection activeCell="A7" sqref="A7"/>
    </sheetView>
  </sheetViews>
  <cols>
    <col min="1" max="1" width="14" customWidth="1"/>
    <col min="2" max="2" width="34" customWidth="1"/>
    <col min="3" max="3" width="24" customWidth="1"/>
    <col min="4" max="4" width="16" customWidth="1"/>
    <col min="5" max="5" width="14" customWidth="1"/>
    <col min="6" max="6" width="10" customWidth="1"/>
    <col min="7" max="7" width="14" customWidth="1"/>
  </cols>
  <sheetData>
    <row r="1" customHeight="1" ht="24">
      <c r="A1" t="s" s="7">
        <v>22</v>
      </c>
      <c r="B1"/>
      <c r="C1"/>
      <c r="D1"/>
      <c r="E1"/>
      <c r="F1"/>
    </row>
    <row r="2">
      <c r="A2" t="s">
        <v>23</v>
      </c>
      <c r="B2" s="8">
        <v>1</v>
      </c>
      <c r="C2"/>
      <c r="D2"/>
      <c r="E2"/>
      <c r="F2"/>
    </row>
    <row r="3">
      <c r="A3" t="s">
        <v>13</v>
      </c>
      <c r="B3" s="9">
        <v>1</v>
      </c>
      <c r="C3" t="s" s="10">
        <v>24</v>
      </c>
      <c r="D3"/>
      <c r="E3"/>
      <c r="F3"/>
    </row>
    <row r="4">
      <c r="A4" t="s">
        <v>25</v>
      </c>
      <c r="B4" s="11">
        <f>$B$2*B3</f>
        <v>1</v>
      </c>
      <c r="C4" t="str">
        <f>C3</f>
        <v>pc</v>
      </c>
      <c r="D4"/>
      <c r="E4"/>
      <c r="F4"/>
    </row>
    <row r="5">
      <c r="A5"/>
      <c r="B5"/>
      <c r="C5"/>
      <c r="D5"/>
      <c r="E5"/>
      <c r="F5"/>
    </row>
    <row r="6">
      <c r="A6" t="s" s="2">
        <v>3</v>
      </c>
      <c r="B6" t="s" s="2">
        <v>26</v>
      </c>
      <c r="C6" t="s" s="2">
        <v>5</v>
      </c>
      <c r="D6" t="s" s="2">
        <v>27</v>
      </c>
      <c r="E6" t="s" s="2">
        <v>28</v>
      </c>
      <c r="F6" t="s" s="2">
        <v>29</v>
      </c>
      <c r="G6" t="s" s="2">
        <v>30</v>
      </c>
    </row>
    <row r="7">
      <c r="A7" t="s">
        <v>31</v>
      </c>
      <c r="B7" t="s">
        <v>32</v>
      </c>
      <c r="C7" t="s">
        <v>33</v>
      </c>
      <c r="D7" s="9">
        <v>0.04</v>
      </c>
      <c r="E7" s="11">
        <f>D7*$B$2</f>
        <v>0.04</v>
      </c>
      <c r="F7" t="s">
        <v>34</v>
      </c>
      <c r="G7" s="4">
        <f>E7*4.8</f>
        <v>0.192</v>
      </c>
    </row>
    <row r="8">
      <c r="A8" t="s">
        <v>35</v>
      </c>
      <c r="B8" t="s">
        <v>36</v>
      </c>
      <c r="C8" t="s">
        <v>37</v>
      </c>
      <c r="D8" s="9">
        <v>0.07</v>
      </c>
      <c r="E8" s="11">
        <f>D8*$B$2</f>
        <v>0.07</v>
      </c>
      <c r="F8" t="s">
        <v>34</v>
      </c>
      <c r="G8" s="4">
        <f>E8*0</f>
        <v>0</v>
      </c>
    </row>
    <row r="9">
      <c r="A9" t="s">
        <v>38</v>
      </c>
      <c r="B9" t="s">
        <v>39</v>
      </c>
      <c r="C9" t="s">
        <v>37</v>
      </c>
      <c r="D9" s="9">
        <v>0.14</v>
      </c>
      <c r="E9" s="11">
        <f>D9*$B$2</f>
        <v>0.14</v>
      </c>
      <c r="F9" t="s">
        <v>34</v>
      </c>
      <c r="G9" s="4">
        <f>E9*0</f>
        <v>0</v>
      </c>
    </row>
    <row r="10">
      <c r="A10" t="s">
        <v>40</v>
      </c>
      <c r="B10" t="s">
        <v>41</v>
      </c>
      <c r="C10" t="s">
        <v>37</v>
      </c>
      <c r="D10" s="9">
        <v>0.42</v>
      </c>
      <c r="E10" s="11">
        <f>D10*$B$2</f>
        <v>0.42</v>
      </c>
      <c r="F10" t="s">
        <v>34</v>
      </c>
      <c r="G10" s="4">
        <f>E10*17.32</f>
        <v>7.2744</v>
      </c>
    </row>
    <row r="11">
      <c r="A11" t="s">
        <v>42</v>
      </c>
      <c r="B11" t="s">
        <v>43</v>
      </c>
      <c r="C11" t="s">
        <v>44</v>
      </c>
      <c r="D11" s="9">
        <v>0.08</v>
      </c>
      <c r="E11" s="11">
        <f>D11*$B$2</f>
        <v>0.08</v>
      </c>
      <c r="F11" t="s">
        <v>34</v>
      </c>
      <c r="G11" s="4">
        <f>E11*2.8</f>
        <v>0.224</v>
      </c>
    </row>
    <row r="12">
      <c r="A12" t="s" s="12">
        <v>45</v>
      </c>
      <c r="B12" t="s">
        <v>46</v>
      </c>
      <c r="C12" t="s">
        <v>47</v>
      </c>
      <c r="D12" s="9">
        <v>0.9572</v>
      </c>
      <c r="E12" s="11">
        <f>D12*$B$2</f>
        <v>0.9572</v>
      </c>
      <c r="F12" t="s">
        <v>48</v>
      </c>
      <c r="G12" s="4">
        <f>E12*0.003</f>
        <v>0.002872</v>
      </c>
    </row>
    <row r="13">
      <c r="A13" t="s">
        <v>49</v>
      </c>
      <c r="B13" t="s">
        <v>50</v>
      </c>
      <c r="C13" t="s">
        <v>51</v>
      </c>
      <c r="D13" s="9">
        <v>0.000016</v>
      </c>
      <c r="E13" s="11">
        <f>D13*$B$2</f>
        <v>0.000016</v>
      </c>
      <c r="F13" t="s">
        <v>34</v>
      </c>
      <c r="G13" s="4">
        <f>E13*10.5</f>
        <v>0.000168</v>
      </c>
    </row>
    <row r="14">
      <c r="A14" t="s">
        <v>52</v>
      </c>
      <c r="B14" t="s">
        <v>53</v>
      </c>
      <c r="C14" t="s">
        <v>51</v>
      </c>
      <c r="D14" s="9">
        <v>0.0001</v>
      </c>
      <c r="E14" s="11">
        <f>D14*$B$2</f>
        <v>0.0001</v>
      </c>
      <c r="F14" t="s">
        <v>48</v>
      </c>
      <c r="G14" s="4">
        <f>E14*9</f>
        <v>0.0009</v>
      </c>
    </row>
    <row r="15">
      <c r="A15" t="s">
        <v>54</v>
      </c>
      <c r="B15" t="s">
        <v>55</v>
      </c>
      <c r="C15" t="s">
        <v>51</v>
      </c>
      <c r="D15" s="9">
        <v>0.0008</v>
      </c>
      <c r="E15" s="11">
        <f>D15*$B$2</f>
        <v>0.0008</v>
      </c>
      <c r="F15" t="s">
        <v>34</v>
      </c>
      <c r="G15" s="4">
        <f>E15*6.8</f>
        <v>0.00544</v>
      </c>
    </row>
    <row r="16">
      <c r="A16" t="s">
        <v>56</v>
      </c>
      <c r="B16" t="s">
        <v>57</v>
      </c>
      <c r="C16" t="s">
        <v>51</v>
      </c>
      <c r="D16" s="9">
        <v>0.00024</v>
      </c>
      <c r="E16" s="11">
        <f>D16*$B$2</f>
        <v>0.00024</v>
      </c>
      <c r="F16" t="s">
        <v>34</v>
      </c>
      <c r="G16" s="4">
        <f>E16*12.5</f>
        <v>0.003</v>
      </c>
    </row>
    <row r="17">
      <c r="A17" t="s">
        <v>58</v>
      </c>
      <c r="B17" t="s">
        <v>59</v>
      </c>
      <c r="C17" t="s">
        <v>60</v>
      </c>
      <c r="D17" s="9">
        <v>0.0012</v>
      </c>
      <c r="E17" s="11">
        <f>D17*$B$2</f>
        <v>0.0012</v>
      </c>
      <c r="F17" t="s">
        <v>34</v>
      </c>
      <c r="G17" s="4">
        <f>E17*9.5</f>
        <v>0.0114</v>
      </c>
    </row>
    <row r="18">
      <c r="A18" t="s">
        <v>61</v>
      </c>
      <c r="B18" t="s">
        <v>62</v>
      </c>
      <c r="C18" t="s">
        <v>60</v>
      </c>
      <c r="D18" s="9">
        <v>0.003</v>
      </c>
      <c r="E18" s="11">
        <f>D18*$B$2</f>
        <v>0.003</v>
      </c>
      <c r="F18" t="s">
        <v>34</v>
      </c>
      <c r="G18" s="4">
        <f>E18*14</f>
        <v>0.042</v>
      </c>
    </row>
    <row r="19">
      <c r="A19" t="s">
        <v>63</v>
      </c>
      <c r="B19" t="s">
        <v>64</v>
      </c>
      <c r="C19" t="s">
        <v>65</v>
      </c>
      <c r="D19" s="9">
        <v>0.0096</v>
      </c>
      <c r="E19" s="11">
        <f>D19*$B$2</f>
        <v>0.0096</v>
      </c>
      <c r="F19" t="s">
        <v>34</v>
      </c>
      <c r="G19" s="4">
        <f>E19*0</f>
        <v>0</v>
      </c>
    </row>
    <row r="20">
      <c r="A20" t="s">
        <v>66</v>
      </c>
      <c r="B20" t="s">
        <v>67</v>
      </c>
      <c r="C20" t="s">
        <v>65</v>
      </c>
      <c r="D20" s="9">
        <v>0.0012</v>
      </c>
      <c r="E20" s="11">
        <f>D20*$B$2</f>
        <v>0.0012</v>
      </c>
      <c r="F20" t="s">
        <v>34</v>
      </c>
      <c r="G20" s="4">
        <f>E20*0</f>
        <v>0</v>
      </c>
    </row>
    <row r="21">
      <c r="A21" t="s">
        <v>68</v>
      </c>
      <c r="B21" t="s">
        <v>69</v>
      </c>
      <c r="C21" t="s">
        <v>70</v>
      </c>
      <c r="D21" s="9">
        <v>0.044</v>
      </c>
      <c r="E21" s="11">
        <f>D21*$B$2</f>
        <v>0.044</v>
      </c>
      <c r="F21" t="s">
        <v>48</v>
      </c>
      <c r="G21" s="4">
        <f>E21*1.05</f>
        <v>0.0462</v>
      </c>
    </row>
    <row r="22">
      <c r="A22" t="s">
        <v>71</v>
      </c>
      <c r="B22" t="s">
        <v>72</v>
      </c>
      <c r="C22" t="s">
        <v>73</v>
      </c>
      <c r="D22" s="9">
        <v>0.044</v>
      </c>
      <c r="E22" s="11">
        <f>D22*$B$2</f>
        <v>0.044</v>
      </c>
      <c r="F22" t="s">
        <v>34</v>
      </c>
      <c r="G22" s="4">
        <f>E22*5.2</f>
        <v>0.2288</v>
      </c>
    </row>
    <row r="23">
      <c r="A23" t="s">
        <v>74</v>
      </c>
      <c r="B23" t="s">
        <v>75</v>
      </c>
      <c r="C23" t="s">
        <v>76</v>
      </c>
      <c r="D23" s="9">
        <v>0.003</v>
      </c>
      <c r="E23" s="11">
        <f>D23*$B$2</f>
        <v>0.003</v>
      </c>
      <c r="F23" t="s">
        <v>34</v>
      </c>
      <c r="G23" s="4">
        <f>E23*0.42</f>
        <v>0.00126</v>
      </c>
    </row>
    <row r="24">
      <c r="A24" t="s">
        <v>77</v>
      </c>
      <c r="B24" t="s">
        <v>78</v>
      </c>
      <c r="C24" t="s">
        <v>76</v>
      </c>
      <c r="D24" s="9">
        <v>0.0027</v>
      </c>
      <c r="E24" s="11">
        <f>D24*$B$2</f>
        <v>0.0027</v>
      </c>
      <c r="F24" t="s">
        <v>34</v>
      </c>
      <c r="G24" s="4">
        <f>E24*0.35</f>
        <v>0.000945</v>
      </c>
    </row>
    <row r="25">
      <c r="A25" t="s">
        <v>79</v>
      </c>
      <c r="B25" t="s">
        <v>80</v>
      </c>
      <c r="C25" t="s">
        <v>81</v>
      </c>
      <c r="D25" s="9">
        <v>0.0048</v>
      </c>
      <c r="E25" s="11">
        <f>D25*$B$2</f>
        <v>0.0048</v>
      </c>
      <c r="F25" t="s">
        <v>34</v>
      </c>
      <c r="G25" s="4">
        <f>E25*9.26</f>
        <v>0.044448</v>
      </c>
    </row>
    <row r="26">
      <c r="A26" t="s">
        <v>82</v>
      </c>
      <c r="B26" t="s">
        <v>83</v>
      </c>
      <c r="C26" t="s">
        <v>84</v>
      </c>
      <c r="D26" s="9">
        <v>0.4</v>
      </c>
      <c r="E26" s="11">
        <f>D26*$B$2</f>
        <v>0.4</v>
      </c>
      <c r="F26" t="s">
        <v>34</v>
      </c>
      <c r="G26" s="4">
        <f>E26*2.53</f>
        <v>1.012</v>
      </c>
    </row>
    <row r="27">
      <c r="A27" t="s">
        <v>85</v>
      </c>
      <c r="B27" t="s">
        <v>86</v>
      </c>
      <c r="C27" t="s">
        <v>87</v>
      </c>
      <c r="D27" s="9">
        <v>0.14</v>
      </c>
      <c r="E27" s="11">
        <f>D27*$B$2</f>
        <v>0.14</v>
      </c>
      <c r="F27" t="s">
        <v>34</v>
      </c>
      <c r="G27" s="4">
        <f>E27*28.05</f>
        <v>3.927</v>
      </c>
    </row>
    <row r="28">
      <c r="A28" t="s">
        <v>88</v>
      </c>
      <c r="B28" t="s">
        <v>89</v>
      </c>
      <c r="C28" t="s">
        <v>90</v>
      </c>
      <c r="D28" s="9">
        <v>0.8</v>
      </c>
      <c r="E28" s="11">
        <f>D28*$B$2</f>
        <v>0.8</v>
      </c>
      <c r="F28" t="s">
        <v>34</v>
      </c>
      <c r="G28" s="4">
        <f>E28*8.19</f>
        <v>6.552</v>
      </c>
    </row>
    <row r="29">
      <c r="A29" t="s">
        <v>91</v>
      </c>
      <c r="B29" t="s">
        <v>92</v>
      </c>
      <c r="C29" t="s">
        <v>93</v>
      </c>
      <c r="D29" s="9">
        <v>0.2</v>
      </c>
      <c r="E29" s="11">
        <f>D29*$B$2</f>
        <v>0.2</v>
      </c>
      <c r="F29" t="s">
        <v>34</v>
      </c>
      <c r="G29" s="4">
        <f>E29*3.93</f>
        <v>0.786</v>
      </c>
    </row>
    <row r="30">
      <c r="A30"/>
      <c r="B30"/>
      <c r="C30"/>
      <c r="D30"/>
      <c r="E30"/>
      <c r="F30" t="s" s="3">
        <v>94</v>
      </c>
      <c r="G30" s="13">
        <f>SUM(G7:G29)</f>
        <v>0</v>
      </c>
    </row>
  </sheetData>
  <autoFilter ref="A6:G6"/>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126"/>
  <sheetViews>
    <sheetView workbookViewId="0">
      <pane ySplit="1" topLeftCell="A2" activePane="bottomLeft" state="frozen"/>
      <selection activeCell="A2" sqref="A2"/>
    </sheetView>
  </sheetViews>
  <cols>
    <col min="1" max="1" width="8" customWidth="1"/>
    <col min="2" max="2" width="46" customWidth="1"/>
    <col min="3" max="3" width="12" customWidth="1"/>
    <col min="4" max="4" width="22" customWidth="1"/>
    <col min="5" max="5" width="10" customWidth="1"/>
    <col min="6" max="6" width="28" customWidth="1"/>
  </cols>
  <sheetData>
    <row r="1">
      <c r="A1" t="s" s="2">
        <v>95</v>
      </c>
      <c r="B1" t="s" s="2">
        <v>96</v>
      </c>
      <c r="C1" t="s" s="2">
        <v>97</v>
      </c>
      <c r="D1" t="s" s="2">
        <v>98</v>
      </c>
      <c r="E1" t="s" s="2">
        <v>29</v>
      </c>
      <c r="F1" t="s" s="2">
        <v>5</v>
      </c>
    </row>
    <row r="2">
      <c r="A2">
        <v>0</v>
      </c>
      <c r="B2" t="s">
        <v>2</v>
      </c>
      <c r="C2" t="s">
        <v>99</v>
      </c>
      <c r="D2" s="11">
        <v>1</v>
      </c>
      <c r="E2" t="s">
        <v>24</v>
      </c>
      <c r="F2" t="s">
        <v>100</v>
      </c>
    </row>
    <row r="3">
      <c r="A3">
        <v>1</v>
      </c>
      <c r="B3" t="s">
        <v>101</v>
      </c>
      <c r="C3" t="s">
        <v>99</v>
      </c>
      <c r="D3" s="11">
        <v>1</v>
      </c>
      <c r="E3" t="s">
        <v>24</v>
      </c>
      <c r="F3" t="s">
        <v>100</v>
      </c>
    </row>
    <row r="4">
      <c r="A4">
        <v>2</v>
      </c>
      <c r="B4" t="s">
        <v>102</v>
      </c>
      <c r="C4" t="s">
        <v>99</v>
      </c>
      <c r="D4" s="11">
        <v>1</v>
      </c>
      <c r="E4" t="s">
        <v>24</v>
      </c>
      <c r="F4" t="s">
        <v>100</v>
      </c>
    </row>
    <row r="5">
      <c r="A5">
        <v>3</v>
      </c>
      <c r="B5" t="s">
        <v>103</v>
      </c>
      <c r="C5" t="s">
        <v>104</v>
      </c>
      <c r="D5" s="11">
        <v>0.2</v>
      </c>
      <c r="E5" t="s">
        <v>34</v>
      </c>
      <c r="F5" t="s">
        <v>90</v>
      </c>
    </row>
    <row r="6">
      <c r="A6">
        <v>3</v>
      </c>
      <c r="B6" t="s">
        <v>105</v>
      </c>
      <c r="C6" t="s">
        <v>104</v>
      </c>
      <c r="D6" s="11">
        <v>0.05</v>
      </c>
      <c r="E6" t="s">
        <v>34</v>
      </c>
      <c r="F6" t="s">
        <v>93</v>
      </c>
    </row>
    <row r="7">
      <c r="A7">
        <v>3</v>
      </c>
      <c r="B7" t="s">
        <v>106</v>
      </c>
      <c r="C7" t="s">
        <v>104</v>
      </c>
      <c r="D7" s="11">
        <v>0.01</v>
      </c>
      <c r="E7" t="s">
        <v>24</v>
      </c>
      <c r="F7" t="s">
        <v>33</v>
      </c>
    </row>
    <row r="8">
      <c r="A8">
        <v>3</v>
      </c>
      <c r="B8" t="s">
        <v>107</v>
      </c>
      <c r="C8" t="s">
        <v>104</v>
      </c>
      <c r="D8" s="11">
        <v>0.1</v>
      </c>
      <c r="E8" t="s">
        <v>34</v>
      </c>
      <c r="F8" t="s">
        <v>84</v>
      </c>
    </row>
    <row r="9">
      <c r="A9">
        <v>3</v>
      </c>
      <c r="B9" t="s">
        <v>108</v>
      </c>
      <c r="C9" t="s">
        <v>99</v>
      </c>
      <c r="D9" s="11">
        <v>0.12</v>
      </c>
      <c r="E9" t="s">
        <v>48</v>
      </c>
      <c r="F9" t="s">
        <v>109</v>
      </c>
    </row>
    <row r="10">
      <c r="A10">
        <v>4</v>
      </c>
      <c r="B10" t="s">
        <v>110</v>
      </c>
      <c r="C10" t="s">
        <v>104</v>
      </c>
      <c r="D10" s="11">
        <v>0.118</v>
      </c>
      <c r="E10" t="s">
        <v>48</v>
      </c>
      <c r="F10" t="s">
        <v>47</v>
      </c>
    </row>
    <row r="11">
      <c r="A11">
        <v>4</v>
      </c>
      <c r="B11" t="s">
        <v>111</v>
      </c>
      <c r="C11" t="s">
        <v>104</v>
      </c>
      <c r="D11" s="11">
        <v>0.002</v>
      </c>
      <c r="E11" t="s">
        <v>34</v>
      </c>
      <c r="F11" t="s">
        <v>65</v>
      </c>
    </row>
    <row r="12">
      <c r="A12">
        <v>3</v>
      </c>
      <c r="B12" t="s">
        <v>112</v>
      </c>
      <c r="C12" t="s">
        <v>104</v>
      </c>
      <c r="D12" s="11">
        <v>0.001</v>
      </c>
      <c r="E12" t="s">
        <v>34</v>
      </c>
      <c r="F12" t="s">
        <v>81</v>
      </c>
    </row>
    <row r="13">
      <c r="A13">
        <v>3</v>
      </c>
      <c r="B13" t="s">
        <v>113</v>
      </c>
      <c r="C13" t="s">
        <v>104</v>
      </c>
      <c r="D13" s="11">
        <v>0</v>
      </c>
      <c r="E13" t="s">
        <v>34</v>
      </c>
      <c r="F13" t="s">
        <v>60</v>
      </c>
    </row>
    <row r="14">
      <c r="A14">
        <v>3</v>
      </c>
      <c r="B14" t="s">
        <v>114</v>
      </c>
      <c r="C14" t="s">
        <v>104</v>
      </c>
      <c r="D14" s="11">
        <v>0.001</v>
      </c>
      <c r="E14" t="s">
        <v>34</v>
      </c>
      <c r="F14" t="s">
        <v>76</v>
      </c>
    </row>
    <row r="15">
      <c r="A15">
        <v>3</v>
      </c>
      <c r="B15" t="s">
        <v>115</v>
      </c>
      <c r="C15" t="s">
        <v>104</v>
      </c>
      <c r="D15" s="11">
        <v>0</v>
      </c>
      <c r="E15" t="s">
        <v>34</v>
      </c>
      <c r="F15" t="s">
        <v>51</v>
      </c>
    </row>
    <row r="16">
      <c r="A16">
        <v>3</v>
      </c>
      <c r="B16" t="s">
        <v>116</v>
      </c>
      <c r="C16" t="s">
        <v>104</v>
      </c>
      <c r="D16" s="11">
        <v>0.01</v>
      </c>
      <c r="E16" t="s">
        <v>48</v>
      </c>
      <c r="F16" t="s">
        <v>70</v>
      </c>
    </row>
    <row r="17">
      <c r="A17">
        <v>3</v>
      </c>
      <c r="B17" t="s">
        <v>117</v>
      </c>
      <c r="C17" t="s">
        <v>104</v>
      </c>
      <c r="D17" s="11">
        <v>0.01</v>
      </c>
      <c r="E17" t="s">
        <v>34</v>
      </c>
      <c r="F17" t="s">
        <v>73</v>
      </c>
    </row>
    <row r="18">
      <c r="A18">
        <v>3</v>
      </c>
      <c r="B18" t="s">
        <v>118</v>
      </c>
      <c r="C18" t="s">
        <v>104</v>
      </c>
      <c r="D18" s="11">
        <v>0.11</v>
      </c>
      <c r="E18" t="s">
        <v>48</v>
      </c>
      <c r="F18" t="s">
        <v>47</v>
      </c>
    </row>
    <row r="19">
      <c r="A19">
        <v>3</v>
      </c>
      <c r="B19" t="s">
        <v>119</v>
      </c>
      <c r="C19" t="s">
        <v>104</v>
      </c>
      <c r="D19" s="11">
        <v>0.001</v>
      </c>
      <c r="E19" t="s">
        <v>34</v>
      </c>
      <c r="F19" t="s">
        <v>76</v>
      </c>
    </row>
    <row r="20">
      <c r="A20">
        <v>3</v>
      </c>
      <c r="B20" t="s">
        <v>120</v>
      </c>
      <c r="C20" t="s">
        <v>104</v>
      </c>
      <c r="D20" s="11">
        <v>0.02</v>
      </c>
      <c r="E20" t="s">
        <v>34</v>
      </c>
      <c r="F20" t="s">
        <v>44</v>
      </c>
    </row>
    <row r="21">
      <c r="A21">
        <v>3</v>
      </c>
      <c r="B21" t="s">
        <v>121</v>
      </c>
      <c r="C21" t="s">
        <v>104</v>
      </c>
      <c r="D21" s="11">
        <v>0.001</v>
      </c>
      <c r="E21" t="s">
        <v>34</v>
      </c>
      <c r="F21" t="s">
        <v>60</v>
      </c>
    </row>
    <row r="22">
      <c r="A22">
        <v>3</v>
      </c>
      <c r="B22" t="s">
        <v>122</v>
      </c>
      <c r="C22" t="s">
        <v>104</v>
      </c>
      <c r="D22" s="11">
        <v>0</v>
      </c>
      <c r="E22" t="s">
        <v>34</v>
      </c>
      <c r="F22" t="s">
        <v>51</v>
      </c>
    </row>
    <row r="23">
      <c r="A23">
        <v>3</v>
      </c>
      <c r="B23" t="s">
        <v>123</v>
      </c>
      <c r="C23" t="s">
        <v>99</v>
      </c>
      <c r="D23" s="11">
        <v>0.1</v>
      </c>
      <c r="E23" t="s">
        <v>34</v>
      </c>
      <c r="F23" t="s">
        <v>124</v>
      </c>
    </row>
    <row r="24">
      <c r="A24">
        <v>4</v>
      </c>
      <c r="B24" t="s">
        <v>125</v>
      </c>
      <c r="C24" t="s">
        <v>104</v>
      </c>
      <c r="D24" s="11">
        <v>0.001</v>
      </c>
      <c r="E24" t="s">
        <v>48</v>
      </c>
      <c r="F24" t="s">
        <v>70</v>
      </c>
    </row>
    <row r="25">
      <c r="A25">
        <v>4</v>
      </c>
      <c r="B25" t="s">
        <v>126</v>
      </c>
      <c r="C25" t="s">
        <v>104</v>
      </c>
      <c r="D25" s="11">
        <v>0.001</v>
      </c>
      <c r="E25" t="s">
        <v>34</v>
      </c>
      <c r="F25" t="s">
        <v>73</v>
      </c>
    </row>
    <row r="26">
      <c r="A26">
        <v>4</v>
      </c>
      <c r="B26" t="s">
        <v>127</v>
      </c>
      <c r="C26" t="s">
        <v>104</v>
      </c>
      <c r="D26" s="11">
        <v>0</v>
      </c>
      <c r="E26" t="s">
        <v>34</v>
      </c>
      <c r="F26" t="s">
        <v>51</v>
      </c>
    </row>
    <row r="27">
      <c r="A27">
        <v>4</v>
      </c>
      <c r="B27" t="s">
        <v>128</v>
      </c>
      <c r="C27" t="s">
        <v>104</v>
      </c>
      <c r="D27" s="11">
        <v>0</v>
      </c>
      <c r="E27" t="s">
        <v>34</v>
      </c>
      <c r="F27" t="s">
        <v>76</v>
      </c>
    </row>
    <row r="28">
      <c r="A28">
        <v>4</v>
      </c>
      <c r="B28" t="s">
        <v>129</v>
      </c>
      <c r="C28" t="s">
        <v>99</v>
      </c>
      <c r="D28" s="11">
        <v>0.012</v>
      </c>
      <c r="E28" t="s">
        <v>48</v>
      </c>
      <c r="F28" t="s">
        <v>109</v>
      </c>
    </row>
    <row r="29">
      <c r="A29">
        <v>5</v>
      </c>
      <c r="B29" t="s">
        <v>130</v>
      </c>
      <c r="C29" t="s">
        <v>104</v>
      </c>
      <c r="D29" s="11">
        <v>0.012</v>
      </c>
      <c r="E29" t="s">
        <v>48</v>
      </c>
      <c r="F29" t="s">
        <v>47</v>
      </c>
    </row>
    <row r="30">
      <c r="A30">
        <v>5</v>
      </c>
      <c r="B30" t="s">
        <v>131</v>
      </c>
      <c r="C30" t="s">
        <v>104</v>
      </c>
      <c r="D30" s="11">
        <v>0</v>
      </c>
      <c r="E30" t="s">
        <v>34</v>
      </c>
      <c r="F30" t="s">
        <v>65</v>
      </c>
    </row>
    <row r="31">
      <c r="A31">
        <v>4</v>
      </c>
      <c r="B31" t="s">
        <v>132</v>
      </c>
      <c r="C31" t="s">
        <v>104</v>
      </c>
      <c r="D31" s="11">
        <v>0</v>
      </c>
      <c r="E31" t="s">
        <v>48</v>
      </c>
      <c r="F31" t="s">
        <v>51</v>
      </c>
    </row>
    <row r="32">
      <c r="A32">
        <v>2</v>
      </c>
      <c r="B32" t="s">
        <v>133</v>
      </c>
      <c r="C32" t="s">
        <v>104</v>
      </c>
      <c r="D32" s="11">
        <v>0.14</v>
      </c>
      <c r="E32" t="s">
        <v>34</v>
      </c>
      <c r="F32" t="s">
        <v>37</v>
      </c>
    </row>
    <row r="33">
      <c r="A33">
        <v>2</v>
      </c>
      <c r="B33" t="s">
        <v>134</v>
      </c>
      <c r="C33" t="s">
        <v>104</v>
      </c>
      <c r="D33" s="11">
        <v>0.07</v>
      </c>
      <c r="E33" t="s">
        <v>34</v>
      </c>
      <c r="F33" t="s">
        <v>87</v>
      </c>
    </row>
    <row r="34">
      <c r="A34">
        <v>1</v>
      </c>
      <c r="B34" t="s">
        <v>135</v>
      </c>
      <c r="C34" t="s">
        <v>99</v>
      </c>
      <c r="D34" s="11">
        <v>1</v>
      </c>
      <c r="E34" t="s">
        <v>24</v>
      </c>
      <c r="F34" t="s">
        <v>100</v>
      </c>
    </row>
    <row r="35">
      <c r="A35">
        <v>2</v>
      </c>
      <c r="B35" t="s">
        <v>102</v>
      </c>
      <c r="C35" t="s">
        <v>99</v>
      </c>
      <c r="D35" s="11">
        <v>1</v>
      </c>
      <c r="E35" t="s">
        <v>24</v>
      </c>
      <c r="F35" t="s">
        <v>100</v>
      </c>
    </row>
    <row r="36">
      <c r="A36">
        <v>3</v>
      </c>
      <c r="B36" t="s">
        <v>103</v>
      </c>
      <c r="C36" t="s">
        <v>104</v>
      </c>
      <c r="D36" s="11">
        <v>0.2</v>
      </c>
      <c r="E36" t="s">
        <v>34</v>
      </c>
      <c r="F36" t="s">
        <v>90</v>
      </c>
    </row>
    <row r="37">
      <c r="A37">
        <v>3</v>
      </c>
      <c r="B37" t="s">
        <v>105</v>
      </c>
      <c r="C37" t="s">
        <v>104</v>
      </c>
      <c r="D37" s="11">
        <v>0.05</v>
      </c>
      <c r="E37" t="s">
        <v>34</v>
      </c>
      <c r="F37" t="s">
        <v>93</v>
      </c>
    </row>
    <row r="38">
      <c r="A38">
        <v>3</v>
      </c>
      <c r="B38" t="s">
        <v>106</v>
      </c>
      <c r="C38" t="s">
        <v>104</v>
      </c>
      <c r="D38" s="11">
        <v>0.01</v>
      </c>
      <c r="E38" t="s">
        <v>24</v>
      </c>
      <c r="F38" t="s">
        <v>33</v>
      </c>
    </row>
    <row r="39">
      <c r="A39">
        <v>3</v>
      </c>
      <c r="B39" t="s">
        <v>107</v>
      </c>
      <c r="C39" t="s">
        <v>104</v>
      </c>
      <c r="D39" s="11">
        <v>0.1</v>
      </c>
      <c r="E39" t="s">
        <v>34</v>
      </c>
      <c r="F39" t="s">
        <v>84</v>
      </c>
    </row>
    <row r="40">
      <c r="A40">
        <v>3</v>
      </c>
      <c r="B40" t="s">
        <v>108</v>
      </c>
      <c r="C40" t="s">
        <v>99</v>
      </c>
      <c r="D40" s="11">
        <v>0.12</v>
      </c>
      <c r="E40" t="s">
        <v>48</v>
      </c>
      <c r="F40" t="s">
        <v>109</v>
      </c>
    </row>
    <row r="41">
      <c r="A41">
        <v>4</v>
      </c>
      <c r="B41" t="s">
        <v>110</v>
      </c>
      <c r="C41" t="s">
        <v>104</v>
      </c>
      <c r="D41" s="11">
        <v>0.118</v>
      </c>
      <c r="E41" t="s">
        <v>48</v>
      </c>
      <c r="F41" t="s">
        <v>47</v>
      </c>
    </row>
    <row r="42">
      <c r="A42">
        <v>4</v>
      </c>
      <c r="B42" t="s">
        <v>111</v>
      </c>
      <c r="C42" t="s">
        <v>104</v>
      </c>
      <c r="D42" s="11">
        <v>0.002</v>
      </c>
      <c r="E42" t="s">
        <v>34</v>
      </c>
      <c r="F42" t="s">
        <v>65</v>
      </c>
    </row>
    <row r="43">
      <c r="A43">
        <v>3</v>
      </c>
      <c r="B43" t="s">
        <v>112</v>
      </c>
      <c r="C43" t="s">
        <v>104</v>
      </c>
      <c r="D43" s="11">
        <v>0.001</v>
      </c>
      <c r="E43" t="s">
        <v>34</v>
      </c>
      <c r="F43" t="s">
        <v>81</v>
      </c>
    </row>
    <row r="44">
      <c r="A44">
        <v>3</v>
      </c>
      <c r="B44" t="s">
        <v>113</v>
      </c>
      <c r="C44" t="s">
        <v>104</v>
      </c>
      <c r="D44" s="11">
        <v>0</v>
      </c>
      <c r="E44" t="s">
        <v>34</v>
      </c>
      <c r="F44" t="s">
        <v>60</v>
      </c>
    </row>
    <row r="45">
      <c r="A45">
        <v>3</v>
      </c>
      <c r="B45" t="s">
        <v>114</v>
      </c>
      <c r="C45" t="s">
        <v>104</v>
      </c>
      <c r="D45" s="11">
        <v>0.001</v>
      </c>
      <c r="E45" t="s">
        <v>34</v>
      </c>
      <c r="F45" t="s">
        <v>76</v>
      </c>
    </row>
    <row r="46">
      <c r="A46">
        <v>3</v>
      </c>
      <c r="B46" t="s">
        <v>115</v>
      </c>
      <c r="C46" t="s">
        <v>104</v>
      </c>
      <c r="D46" s="11">
        <v>0</v>
      </c>
      <c r="E46" t="s">
        <v>34</v>
      </c>
      <c r="F46" t="s">
        <v>51</v>
      </c>
    </row>
    <row r="47">
      <c r="A47">
        <v>3</v>
      </c>
      <c r="B47" t="s">
        <v>116</v>
      </c>
      <c r="C47" t="s">
        <v>104</v>
      </c>
      <c r="D47" s="11">
        <v>0.01</v>
      </c>
      <c r="E47" t="s">
        <v>48</v>
      </c>
      <c r="F47" t="s">
        <v>70</v>
      </c>
    </row>
    <row r="48">
      <c r="A48">
        <v>3</v>
      </c>
      <c r="B48" t="s">
        <v>117</v>
      </c>
      <c r="C48" t="s">
        <v>104</v>
      </c>
      <c r="D48" s="11">
        <v>0.01</v>
      </c>
      <c r="E48" t="s">
        <v>34</v>
      </c>
      <c r="F48" t="s">
        <v>73</v>
      </c>
    </row>
    <row r="49">
      <c r="A49">
        <v>3</v>
      </c>
      <c r="B49" t="s">
        <v>118</v>
      </c>
      <c r="C49" t="s">
        <v>104</v>
      </c>
      <c r="D49" s="11">
        <v>0.11</v>
      </c>
      <c r="E49" t="s">
        <v>48</v>
      </c>
      <c r="F49" t="s">
        <v>47</v>
      </c>
    </row>
    <row r="50">
      <c r="A50">
        <v>3</v>
      </c>
      <c r="B50" t="s">
        <v>119</v>
      </c>
      <c r="C50" t="s">
        <v>104</v>
      </c>
      <c r="D50" s="11">
        <v>0.001</v>
      </c>
      <c r="E50" t="s">
        <v>34</v>
      </c>
      <c r="F50" t="s">
        <v>76</v>
      </c>
    </row>
    <row r="51">
      <c r="A51">
        <v>3</v>
      </c>
      <c r="B51" t="s">
        <v>120</v>
      </c>
      <c r="C51" t="s">
        <v>104</v>
      </c>
      <c r="D51" s="11">
        <v>0.02</v>
      </c>
      <c r="E51" t="s">
        <v>34</v>
      </c>
      <c r="F51" t="s">
        <v>44</v>
      </c>
    </row>
    <row r="52">
      <c r="A52">
        <v>3</v>
      </c>
      <c r="B52" t="s">
        <v>121</v>
      </c>
      <c r="C52" t="s">
        <v>104</v>
      </c>
      <c r="D52" s="11">
        <v>0.001</v>
      </c>
      <c r="E52" t="s">
        <v>34</v>
      </c>
      <c r="F52" t="s">
        <v>60</v>
      </c>
    </row>
    <row r="53">
      <c r="A53">
        <v>3</v>
      </c>
      <c r="B53" t="s">
        <v>122</v>
      </c>
      <c r="C53" t="s">
        <v>104</v>
      </c>
      <c r="D53" s="11">
        <v>0</v>
      </c>
      <c r="E53" t="s">
        <v>34</v>
      </c>
      <c r="F53" t="s">
        <v>51</v>
      </c>
    </row>
    <row r="54">
      <c r="A54">
        <v>3</v>
      </c>
      <c r="B54" t="s">
        <v>123</v>
      </c>
      <c r="C54" t="s">
        <v>99</v>
      </c>
      <c r="D54" s="11">
        <v>0.1</v>
      </c>
      <c r="E54" t="s">
        <v>34</v>
      </c>
      <c r="F54" t="s">
        <v>124</v>
      </c>
    </row>
    <row r="55">
      <c r="A55">
        <v>4</v>
      </c>
      <c r="B55" t="s">
        <v>125</v>
      </c>
      <c r="C55" t="s">
        <v>104</v>
      </c>
      <c r="D55" s="11">
        <v>0.001</v>
      </c>
      <c r="E55" t="s">
        <v>48</v>
      </c>
      <c r="F55" t="s">
        <v>70</v>
      </c>
    </row>
    <row r="56">
      <c r="A56">
        <v>4</v>
      </c>
      <c r="B56" t="s">
        <v>126</v>
      </c>
      <c r="C56" t="s">
        <v>104</v>
      </c>
      <c r="D56" s="11">
        <v>0.001</v>
      </c>
      <c r="E56" t="s">
        <v>34</v>
      </c>
      <c r="F56" t="s">
        <v>73</v>
      </c>
    </row>
    <row r="57">
      <c r="A57">
        <v>4</v>
      </c>
      <c r="B57" t="s">
        <v>127</v>
      </c>
      <c r="C57" t="s">
        <v>104</v>
      </c>
      <c r="D57" s="11">
        <v>0</v>
      </c>
      <c r="E57" t="s">
        <v>34</v>
      </c>
      <c r="F57" t="s">
        <v>51</v>
      </c>
    </row>
    <row r="58">
      <c r="A58">
        <v>4</v>
      </c>
      <c r="B58" t="s">
        <v>128</v>
      </c>
      <c r="C58" t="s">
        <v>104</v>
      </c>
      <c r="D58" s="11">
        <v>0</v>
      </c>
      <c r="E58" t="s">
        <v>34</v>
      </c>
      <c r="F58" t="s">
        <v>76</v>
      </c>
    </row>
    <row r="59">
      <c r="A59">
        <v>4</v>
      </c>
      <c r="B59" t="s">
        <v>129</v>
      </c>
      <c r="C59" t="s">
        <v>99</v>
      </c>
      <c r="D59" s="11">
        <v>0.012</v>
      </c>
      <c r="E59" t="s">
        <v>48</v>
      </c>
      <c r="F59" t="s">
        <v>109</v>
      </c>
    </row>
    <row r="60">
      <c r="A60">
        <v>5</v>
      </c>
      <c r="B60" t="s">
        <v>130</v>
      </c>
      <c r="C60" t="s">
        <v>104</v>
      </c>
      <c r="D60" s="11">
        <v>0.012</v>
      </c>
      <c r="E60" t="s">
        <v>48</v>
      </c>
      <c r="F60" t="s">
        <v>47</v>
      </c>
    </row>
    <row r="61">
      <c r="A61">
        <v>5</v>
      </c>
      <c r="B61" t="s">
        <v>131</v>
      </c>
      <c r="C61" t="s">
        <v>104</v>
      </c>
      <c r="D61" s="11">
        <v>0</v>
      </c>
      <c r="E61" t="s">
        <v>34</v>
      </c>
      <c r="F61" t="s">
        <v>65</v>
      </c>
    </row>
    <row r="62">
      <c r="A62">
        <v>4</v>
      </c>
      <c r="B62" t="s">
        <v>132</v>
      </c>
      <c r="C62" t="s">
        <v>104</v>
      </c>
      <c r="D62" s="11">
        <v>0</v>
      </c>
      <c r="E62" t="s">
        <v>48</v>
      </c>
      <c r="F62" t="s">
        <v>51</v>
      </c>
    </row>
    <row r="63">
      <c r="A63">
        <v>2</v>
      </c>
      <c r="B63" t="s">
        <v>133</v>
      </c>
      <c r="C63" t="s">
        <v>104</v>
      </c>
      <c r="D63" s="11">
        <v>0.14</v>
      </c>
      <c r="E63" t="s">
        <v>34</v>
      </c>
      <c r="F63" t="s">
        <v>37</v>
      </c>
    </row>
    <row r="64">
      <c r="A64">
        <v>2</v>
      </c>
      <c r="B64" t="s">
        <v>136</v>
      </c>
      <c r="C64" t="s">
        <v>104</v>
      </c>
      <c r="D64" s="11">
        <v>0.07</v>
      </c>
      <c r="E64" t="s">
        <v>34</v>
      </c>
      <c r="F64" t="s">
        <v>37</v>
      </c>
    </row>
    <row r="65">
      <c r="A65">
        <v>1</v>
      </c>
      <c r="B65" t="s">
        <v>137</v>
      </c>
      <c r="C65" t="s">
        <v>99</v>
      </c>
      <c r="D65" s="11">
        <v>1</v>
      </c>
      <c r="E65" t="s">
        <v>24</v>
      </c>
      <c r="F65" t="s">
        <v>100</v>
      </c>
    </row>
    <row r="66">
      <c r="A66">
        <v>2</v>
      </c>
      <c r="B66" t="s">
        <v>102</v>
      </c>
      <c r="C66" t="s">
        <v>99</v>
      </c>
      <c r="D66" s="11">
        <v>1</v>
      </c>
      <c r="E66" t="s">
        <v>24</v>
      </c>
      <c r="F66" t="s">
        <v>100</v>
      </c>
    </row>
    <row r="67">
      <c r="A67">
        <v>3</v>
      </c>
      <c r="B67" t="s">
        <v>103</v>
      </c>
      <c r="C67" t="s">
        <v>104</v>
      </c>
      <c r="D67" s="11">
        <v>0.2</v>
      </c>
      <c r="E67" t="s">
        <v>34</v>
      </c>
      <c r="F67" t="s">
        <v>90</v>
      </c>
    </row>
    <row r="68">
      <c r="A68">
        <v>3</v>
      </c>
      <c r="B68" t="s">
        <v>105</v>
      </c>
      <c r="C68" t="s">
        <v>104</v>
      </c>
      <c r="D68" s="11">
        <v>0.05</v>
      </c>
      <c r="E68" t="s">
        <v>34</v>
      </c>
      <c r="F68" t="s">
        <v>93</v>
      </c>
    </row>
    <row r="69">
      <c r="A69">
        <v>3</v>
      </c>
      <c r="B69" t="s">
        <v>106</v>
      </c>
      <c r="C69" t="s">
        <v>104</v>
      </c>
      <c r="D69" s="11">
        <v>0.01</v>
      </c>
      <c r="E69" t="s">
        <v>24</v>
      </c>
      <c r="F69" t="s">
        <v>33</v>
      </c>
    </row>
    <row r="70">
      <c r="A70">
        <v>3</v>
      </c>
      <c r="B70" t="s">
        <v>107</v>
      </c>
      <c r="C70" t="s">
        <v>104</v>
      </c>
      <c r="D70" s="11">
        <v>0.1</v>
      </c>
      <c r="E70" t="s">
        <v>34</v>
      </c>
      <c r="F70" t="s">
        <v>84</v>
      </c>
    </row>
    <row r="71">
      <c r="A71">
        <v>3</v>
      </c>
      <c r="B71" t="s">
        <v>108</v>
      </c>
      <c r="C71" t="s">
        <v>99</v>
      </c>
      <c r="D71" s="11">
        <v>0.12</v>
      </c>
      <c r="E71" t="s">
        <v>48</v>
      </c>
      <c r="F71" t="s">
        <v>109</v>
      </c>
    </row>
    <row r="72">
      <c r="A72">
        <v>4</v>
      </c>
      <c r="B72" t="s">
        <v>110</v>
      </c>
      <c r="C72" t="s">
        <v>104</v>
      </c>
      <c r="D72" s="11">
        <v>0.118</v>
      </c>
      <c r="E72" t="s">
        <v>48</v>
      </c>
      <c r="F72" t="s">
        <v>47</v>
      </c>
    </row>
    <row r="73">
      <c r="A73">
        <v>4</v>
      </c>
      <c r="B73" t="s">
        <v>111</v>
      </c>
      <c r="C73" t="s">
        <v>104</v>
      </c>
      <c r="D73" s="11">
        <v>0.002</v>
      </c>
      <c r="E73" t="s">
        <v>34</v>
      </c>
      <c r="F73" t="s">
        <v>65</v>
      </c>
    </row>
    <row r="74">
      <c r="A74">
        <v>3</v>
      </c>
      <c r="B74" t="s">
        <v>112</v>
      </c>
      <c r="C74" t="s">
        <v>104</v>
      </c>
      <c r="D74" s="11">
        <v>0.001</v>
      </c>
      <c r="E74" t="s">
        <v>34</v>
      </c>
      <c r="F74" t="s">
        <v>81</v>
      </c>
    </row>
    <row r="75">
      <c r="A75">
        <v>3</v>
      </c>
      <c r="B75" t="s">
        <v>113</v>
      </c>
      <c r="C75" t="s">
        <v>104</v>
      </c>
      <c r="D75" s="11">
        <v>0</v>
      </c>
      <c r="E75" t="s">
        <v>34</v>
      </c>
      <c r="F75" t="s">
        <v>60</v>
      </c>
    </row>
    <row r="76">
      <c r="A76">
        <v>3</v>
      </c>
      <c r="B76" t="s">
        <v>114</v>
      </c>
      <c r="C76" t="s">
        <v>104</v>
      </c>
      <c r="D76" s="11">
        <v>0.001</v>
      </c>
      <c r="E76" t="s">
        <v>34</v>
      </c>
      <c r="F76" t="s">
        <v>76</v>
      </c>
    </row>
    <row r="77">
      <c r="A77">
        <v>3</v>
      </c>
      <c r="B77" t="s">
        <v>115</v>
      </c>
      <c r="C77" t="s">
        <v>104</v>
      </c>
      <c r="D77" s="11">
        <v>0</v>
      </c>
      <c r="E77" t="s">
        <v>34</v>
      </c>
      <c r="F77" t="s">
        <v>51</v>
      </c>
    </row>
    <row r="78">
      <c r="A78">
        <v>3</v>
      </c>
      <c r="B78" t="s">
        <v>116</v>
      </c>
      <c r="C78" t="s">
        <v>104</v>
      </c>
      <c r="D78" s="11">
        <v>0.01</v>
      </c>
      <c r="E78" t="s">
        <v>48</v>
      </c>
      <c r="F78" t="s">
        <v>70</v>
      </c>
    </row>
    <row r="79">
      <c r="A79">
        <v>3</v>
      </c>
      <c r="B79" t="s">
        <v>117</v>
      </c>
      <c r="C79" t="s">
        <v>104</v>
      </c>
      <c r="D79" s="11">
        <v>0.01</v>
      </c>
      <c r="E79" t="s">
        <v>34</v>
      </c>
      <c r="F79" t="s">
        <v>73</v>
      </c>
    </row>
    <row r="80">
      <c r="A80">
        <v>3</v>
      </c>
      <c r="B80" t="s">
        <v>118</v>
      </c>
      <c r="C80" t="s">
        <v>104</v>
      </c>
      <c r="D80" s="11">
        <v>0.11</v>
      </c>
      <c r="E80" t="s">
        <v>48</v>
      </c>
      <c r="F80" t="s">
        <v>47</v>
      </c>
    </row>
    <row r="81">
      <c r="A81">
        <v>3</v>
      </c>
      <c r="B81" t="s">
        <v>119</v>
      </c>
      <c r="C81" t="s">
        <v>104</v>
      </c>
      <c r="D81" s="11">
        <v>0.001</v>
      </c>
      <c r="E81" t="s">
        <v>34</v>
      </c>
      <c r="F81" t="s">
        <v>76</v>
      </c>
    </row>
    <row r="82">
      <c r="A82">
        <v>3</v>
      </c>
      <c r="B82" t="s">
        <v>120</v>
      </c>
      <c r="C82" t="s">
        <v>104</v>
      </c>
      <c r="D82" s="11">
        <v>0.02</v>
      </c>
      <c r="E82" t="s">
        <v>34</v>
      </c>
      <c r="F82" t="s">
        <v>44</v>
      </c>
    </row>
    <row r="83">
      <c r="A83">
        <v>3</v>
      </c>
      <c r="B83" t="s">
        <v>121</v>
      </c>
      <c r="C83" t="s">
        <v>104</v>
      </c>
      <c r="D83" s="11">
        <v>0.001</v>
      </c>
      <c r="E83" t="s">
        <v>34</v>
      </c>
      <c r="F83" t="s">
        <v>60</v>
      </c>
    </row>
    <row r="84">
      <c r="A84">
        <v>3</v>
      </c>
      <c r="B84" t="s">
        <v>122</v>
      </c>
      <c r="C84" t="s">
        <v>104</v>
      </c>
      <c r="D84" s="11">
        <v>0</v>
      </c>
      <c r="E84" t="s">
        <v>34</v>
      </c>
      <c r="F84" t="s">
        <v>51</v>
      </c>
    </row>
    <row r="85">
      <c r="A85">
        <v>3</v>
      </c>
      <c r="B85" t="s">
        <v>123</v>
      </c>
      <c r="C85" t="s">
        <v>99</v>
      </c>
      <c r="D85" s="11">
        <v>0.1</v>
      </c>
      <c r="E85" t="s">
        <v>34</v>
      </c>
      <c r="F85" t="s">
        <v>124</v>
      </c>
    </row>
    <row r="86">
      <c r="A86">
        <v>4</v>
      </c>
      <c r="B86" t="s">
        <v>125</v>
      </c>
      <c r="C86" t="s">
        <v>104</v>
      </c>
      <c r="D86" s="11">
        <v>0.001</v>
      </c>
      <c r="E86" t="s">
        <v>48</v>
      </c>
      <c r="F86" t="s">
        <v>70</v>
      </c>
    </row>
    <row r="87">
      <c r="A87">
        <v>4</v>
      </c>
      <c r="B87" t="s">
        <v>126</v>
      </c>
      <c r="C87" t="s">
        <v>104</v>
      </c>
      <c r="D87" s="11">
        <v>0.001</v>
      </c>
      <c r="E87" t="s">
        <v>34</v>
      </c>
      <c r="F87" t="s">
        <v>73</v>
      </c>
    </row>
    <row r="88">
      <c r="A88">
        <v>4</v>
      </c>
      <c r="B88" t="s">
        <v>127</v>
      </c>
      <c r="C88" t="s">
        <v>104</v>
      </c>
      <c r="D88" s="11">
        <v>0</v>
      </c>
      <c r="E88" t="s">
        <v>34</v>
      </c>
      <c r="F88" t="s">
        <v>51</v>
      </c>
    </row>
    <row r="89">
      <c r="A89">
        <v>4</v>
      </c>
      <c r="B89" t="s">
        <v>128</v>
      </c>
      <c r="C89" t="s">
        <v>104</v>
      </c>
      <c r="D89" s="11">
        <v>0</v>
      </c>
      <c r="E89" t="s">
        <v>34</v>
      </c>
      <c r="F89" t="s">
        <v>76</v>
      </c>
    </row>
    <row r="90">
      <c r="A90">
        <v>4</v>
      </c>
      <c r="B90" t="s">
        <v>129</v>
      </c>
      <c r="C90" t="s">
        <v>99</v>
      </c>
      <c r="D90" s="11">
        <v>0.012</v>
      </c>
      <c r="E90" t="s">
        <v>48</v>
      </c>
      <c r="F90" t="s">
        <v>109</v>
      </c>
    </row>
    <row r="91">
      <c r="A91">
        <v>5</v>
      </c>
      <c r="B91" t="s">
        <v>130</v>
      </c>
      <c r="C91" t="s">
        <v>104</v>
      </c>
      <c r="D91" s="11">
        <v>0.012</v>
      </c>
      <c r="E91" t="s">
        <v>48</v>
      </c>
      <c r="F91" t="s">
        <v>47</v>
      </c>
    </row>
    <row r="92">
      <c r="A92">
        <v>5</v>
      </c>
      <c r="B92" t="s">
        <v>131</v>
      </c>
      <c r="C92" t="s">
        <v>104</v>
      </c>
      <c r="D92" s="11">
        <v>0</v>
      </c>
      <c r="E92" t="s">
        <v>34</v>
      </c>
      <c r="F92" t="s">
        <v>65</v>
      </c>
    </row>
    <row r="93">
      <c r="A93">
        <v>4</v>
      </c>
      <c r="B93" t="s">
        <v>132</v>
      </c>
      <c r="C93" t="s">
        <v>104</v>
      </c>
      <c r="D93" s="11">
        <v>0</v>
      </c>
      <c r="E93" t="s">
        <v>48</v>
      </c>
      <c r="F93" t="s">
        <v>51</v>
      </c>
    </row>
    <row r="94">
      <c r="A94">
        <v>2</v>
      </c>
      <c r="B94" t="s">
        <v>138</v>
      </c>
      <c r="C94" t="s">
        <v>104</v>
      </c>
      <c r="D94" s="11">
        <v>0.07</v>
      </c>
      <c r="E94" t="s">
        <v>34</v>
      </c>
      <c r="F94" t="s">
        <v>37</v>
      </c>
    </row>
    <row r="95">
      <c r="A95">
        <v>1</v>
      </c>
      <c r="B95" t="s">
        <v>139</v>
      </c>
      <c r="C95" t="s">
        <v>99</v>
      </c>
      <c r="D95" s="11">
        <v>1</v>
      </c>
      <c r="E95" t="s">
        <v>24</v>
      </c>
      <c r="F95" t="s">
        <v>100</v>
      </c>
    </row>
    <row r="96">
      <c r="A96">
        <v>2</v>
      </c>
      <c r="B96" t="s">
        <v>102</v>
      </c>
      <c r="C96" t="s">
        <v>99</v>
      </c>
      <c r="D96" s="11">
        <v>1</v>
      </c>
      <c r="E96" t="s">
        <v>24</v>
      </c>
      <c r="F96" t="s">
        <v>100</v>
      </c>
    </row>
    <row r="97">
      <c r="A97">
        <v>3</v>
      </c>
      <c r="B97" t="s">
        <v>103</v>
      </c>
      <c r="C97" t="s">
        <v>104</v>
      </c>
      <c r="D97" s="11">
        <v>0.2</v>
      </c>
      <c r="E97" t="s">
        <v>34</v>
      </c>
      <c r="F97" t="s">
        <v>90</v>
      </c>
    </row>
    <row r="98">
      <c r="A98">
        <v>3</v>
      </c>
      <c r="B98" t="s">
        <v>105</v>
      </c>
      <c r="C98" t="s">
        <v>104</v>
      </c>
      <c r="D98" s="11">
        <v>0.05</v>
      </c>
      <c r="E98" t="s">
        <v>34</v>
      </c>
      <c r="F98" t="s">
        <v>93</v>
      </c>
    </row>
    <row r="99">
      <c r="A99">
        <v>3</v>
      </c>
      <c r="B99" t="s">
        <v>106</v>
      </c>
      <c r="C99" t="s">
        <v>104</v>
      </c>
      <c r="D99" s="11">
        <v>0.01</v>
      </c>
      <c r="E99" t="s">
        <v>24</v>
      </c>
      <c r="F99" t="s">
        <v>33</v>
      </c>
    </row>
    <row r="100">
      <c r="A100">
        <v>3</v>
      </c>
      <c r="B100" t="s">
        <v>107</v>
      </c>
      <c r="C100" t="s">
        <v>104</v>
      </c>
      <c r="D100" s="11">
        <v>0.1</v>
      </c>
      <c r="E100" t="s">
        <v>34</v>
      </c>
      <c r="F100" t="s">
        <v>84</v>
      </c>
    </row>
    <row r="101">
      <c r="A101">
        <v>3</v>
      </c>
      <c r="B101" t="s">
        <v>108</v>
      </c>
      <c r="C101" t="s">
        <v>99</v>
      </c>
      <c r="D101" s="11">
        <v>0.12</v>
      </c>
      <c r="E101" t="s">
        <v>48</v>
      </c>
      <c r="F101" t="s">
        <v>109</v>
      </c>
    </row>
    <row r="102">
      <c r="A102">
        <v>4</v>
      </c>
      <c r="B102" t="s">
        <v>110</v>
      </c>
      <c r="C102" t="s">
        <v>104</v>
      </c>
      <c r="D102" s="11">
        <v>0.118</v>
      </c>
      <c r="E102" t="s">
        <v>48</v>
      </c>
      <c r="F102" t="s">
        <v>47</v>
      </c>
    </row>
    <row r="103">
      <c r="A103">
        <v>4</v>
      </c>
      <c r="B103" t="s">
        <v>111</v>
      </c>
      <c r="C103" t="s">
        <v>104</v>
      </c>
      <c r="D103" s="11">
        <v>0.002</v>
      </c>
      <c r="E103" t="s">
        <v>34</v>
      </c>
      <c r="F103" t="s">
        <v>65</v>
      </c>
    </row>
    <row r="104">
      <c r="A104">
        <v>3</v>
      </c>
      <c r="B104" t="s">
        <v>112</v>
      </c>
      <c r="C104" t="s">
        <v>104</v>
      </c>
      <c r="D104" s="11">
        <v>0.001</v>
      </c>
      <c r="E104" t="s">
        <v>34</v>
      </c>
      <c r="F104" t="s">
        <v>81</v>
      </c>
    </row>
    <row r="105">
      <c r="A105">
        <v>3</v>
      </c>
      <c r="B105" t="s">
        <v>113</v>
      </c>
      <c r="C105" t="s">
        <v>104</v>
      </c>
      <c r="D105" s="11">
        <v>0</v>
      </c>
      <c r="E105" t="s">
        <v>34</v>
      </c>
      <c r="F105" t="s">
        <v>60</v>
      </c>
    </row>
    <row r="106">
      <c r="A106">
        <v>3</v>
      </c>
      <c r="B106" t="s">
        <v>114</v>
      </c>
      <c r="C106" t="s">
        <v>104</v>
      </c>
      <c r="D106" s="11">
        <v>0.001</v>
      </c>
      <c r="E106" t="s">
        <v>34</v>
      </c>
      <c r="F106" t="s">
        <v>76</v>
      </c>
    </row>
    <row r="107">
      <c r="A107">
        <v>3</v>
      </c>
      <c r="B107" t="s">
        <v>115</v>
      </c>
      <c r="C107" t="s">
        <v>104</v>
      </c>
      <c r="D107" s="11">
        <v>0</v>
      </c>
      <c r="E107" t="s">
        <v>34</v>
      </c>
      <c r="F107" t="s">
        <v>51</v>
      </c>
    </row>
    <row r="108">
      <c r="A108">
        <v>3</v>
      </c>
      <c r="B108" t="s">
        <v>116</v>
      </c>
      <c r="C108" t="s">
        <v>104</v>
      </c>
      <c r="D108" s="11">
        <v>0.01</v>
      </c>
      <c r="E108" t="s">
        <v>48</v>
      </c>
      <c r="F108" t="s">
        <v>70</v>
      </c>
    </row>
    <row r="109">
      <c r="A109">
        <v>3</v>
      </c>
      <c r="B109" t="s">
        <v>117</v>
      </c>
      <c r="C109" t="s">
        <v>104</v>
      </c>
      <c r="D109" s="11">
        <v>0.01</v>
      </c>
      <c r="E109" t="s">
        <v>34</v>
      </c>
      <c r="F109" t="s">
        <v>73</v>
      </c>
    </row>
    <row r="110">
      <c r="A110">
        <v>3</v>
      </c>
      <c r="B110" t="s">
        <v>118</v>
      </c>
      <c r="C110" t="s">
        <v>104</v>
      </c>
      <c r="D110" s="11">
        <v>0.11</v>
      </c>
      <c r="E110" t="s">
        <v>48</v>
      </c>
      <c r="F110" t="s">
        <v>47</v>
      </c>
    </row>
    <row r="111">
      <c r="A111">
        <v>3</v>
      </c>
      <c r="B111" t="s">
        <v>119</v>
      </c>
      <c r="C111" t="s">
        <v>104</v>
      </c>
      <c r="D111" s="11">
        <v>0.001</v>
      </c>
      <c r="E111" t="s">
        <v>34</v>
      </c>
      <c r="F111" t="s">
        <v>76</v>
      </c>
    </row>
    <row r="112">
      <c r="A112">
        <v>3</v>
      </c>
      <c r="B112" t="s">
        <v>120</v>
      </c>
      <c r="C112" t="s">
        <v>104</v>
      </c>
      <c r="D112" s="11">
        <v>0.02</v>
      </c>
      <c r="E112" t="s">
        <v>34</v>
      </c>
      <c r="F112" t="s">
        <v>44</v>
      </c>
    </row>
    <row r="113">
      <c r="A113">
        <v>3</v>
      </c>
      <c r="B113" t="s">
        <v>121</v>
      </c>
      <c r="C113" t="s">
        <v>104</v>
      </c>
      <c r="D113" s="11">
        <v>0.001</v>
      </c>
      <c r="E113" t="s">
        <v>34</v>
      </c>
      <c r="F113" t="s">
        <v>60</v>
      </c>
    </row>
    <row r="114">
      <c r="A114">
        <v>3</v>
      </c>
      <c r="B114" t="s">
        <v>122</v>
      </c>
      <c r="C114" t="s">
        <v>104</v>
      </c>
      <c r="D114" s="11">
        <v>0</v>
      </c>
      <c r="E114" t="s">
        <v>34</v>
      </c>
      <c r="F114" t="s">
        <v>51</v>
      </c>
    </row>
    <row r="115">
      <c r="A115">
        <v>3</v>
      </c>
      <c r="B115" t="s">
        <v>123</v>
      </c>
      <c r="C115" t="s">
        <v>99</v>
      </c>
      <c r="D115" s="11">
        <v>0.1</v>
      </c>
      <c r="E115" t="s">
        <v>34</v>
      </c>
      <c r="F115" t="s">
        <v>124</v>
      </c>
    </row>
    <row r="116">
      <c r="A116">
        <v>4</v>
      </c>
      <c r="B116" t="s">
        <v>125</v>
      </c>
      <c r="C116" t="s">
        <v>104</v>
      </c>
      <c r="D116" s="11">
        <v>0.001</v>
      </c>
      <c r="E116" t="s">
        <v>48</v>
      </c>
      <c r="F116" t="s">
        <v>70</v>
      </c>
    </row>
    <row r="117">
      <c r="A117">
        <v>4</v>
      </c>
      <c r="B117" t="s">
        <v>126</v>
      </c>
      <c r="C117" t="s">
        <v>104</v>
      </c>
      <c r="D117" s="11">
        <v>0.001</v>
      </c>
      <c r="E117" t="s">
        <v>34</v>
      </c>
      <c r="F117" t="s">
        <v>73</v>
      </c>
    </row>
    <row r="118">
      <c r="A118">
        <v>4</v>
      </c>
      <c r="B118" t="s">
        <v>127</v>
      </c>
      <c r="C118" t="s">
        <v>104</v>
      </c>
      <c r="D118" s="11">
        <v>0</v>
      </c>
      <c r="E118" t="s">
        <v>34</v>
      </c>
      <c r="F118" t="s">
        <v>51</v>
      </c>
    </row>
    <row r="119">
      <c r="A119">
        <v>4</v>
      </c>
      <c r="B119" t="s">
        <v>128</v>
      </c>
      <c r="C119" t="s">
        <v>104</v>
      </c>
      <c r="D119" s="11">
        <v>0</v>
      </c>
      <c r="E119" t="s">
        <v>34</v>
      </c>
      <c r="F119" t="s">
        <v>76</v>
      </c>
    </row>
    <row r="120">
      <c r="A120">
        <v>4</v>
      </c>
      <c r="B120" t="s">
        <v>129</v>
      </c>
      <c r="C120" t="s">
        <v>99</v>
      </c>
      <c r="D120" s="11">
        <v>0.012</v>
      </c>
      <c r="E120" t="s">
        <v>48</v>
      </c>
      <c r="F120" t="s">
        <v>109</v>
      </c>
    </row>
    <row r="121">
      <c r="A121">
        <v>5</v>
      </c>
      <c r="B121" t="s">
        <v>130</v>
      </c>
      <c r="C121" t="s">
        <v>104</v>
      </c>
      <c r="D121" s="11">
        <v>0.012</v>
      </c>
      <c r="E121" t="s">
        <v>48</v>
      </c>
      <c r="F121" t="s">
        <v>47</v>
      </c>
    </row>
    <row r="122">
      <c r="A122">
        <v>5</v>
      </c>
      <c r="B122" t="s">
        <v>131</v>
      </c>
      <c r="C122" t="s">
        <v>104</v>
      </c>
      <c r="D122" s="11">
        <v>0</v>
      </c>
      <c r="E122" t="s">
        <v>34</v>
      </c>
      <c r="F122" t="s">
        <v>65</v>
      </c>
    </row>
    <row r="123">
      <c r="A123">
        <v>4</v>
      </c>
      <c r="B123" t="s">
        <v>132</v>
      </c>
      <c r="C123" t="s">
        <v>104</v>
      </c>
      <c r="D123" s="11">
        <v>0</v>
      </c>
      <c r="E123" t="s">
        <v>48</v>
      </c>
      <c r="F123" t="s">
        <v>51</v>
      </c>
    </row>
    <row r="124">
      <c r="A124">
        <v>2</v>
      </c>
      <c r="B124" t="s">
        <v>133</v>
      </c>
      <c r="C124" t="s">
        <v>104</v>
      </c>
      <c r="D124" s="11">
        <v>0.14</v>
      </c>
      <c r="E124" t="s">
        <v>34</v>
      </c>
      <c r="F124" t="s">
        <v>37</v>
      </c>
    </row>
    <row r="125">
      <c r="A125">
        <v>2</v>
      </c>
      <c r="B125" t="s">
        <v>134</v>
      </c>
      <c r="C125" t="s">
        <v>104</v>
      </c>
      <c r="D125" s="11">
        <v>0.07</v>
      </c>
      <c r="E125" t="s">
        <v>34</v>
      </c>
      <c r="F125" t="s">
        <v>87</v>
      </c>
    </row>
    <row r="126">
      <c r="A126">
        <v>2</v>
      </c>
      <c r="B126" t="s">
        <v>136</v>
      </c>
      <c r="C126" t="s">
        <v>104</v>
      </c>
      <c r="D126" s="11">
        <v>0.07</v>
      </c>
      <c r="E126" t="s">
        <v>34</v>
      </c>
      <c r="F126" t="s">
        <v>37</v>
      </c>
    </row>
  </sheetData>
  <autoFilter ref="A1:F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20"/>
  <sheetViews>
    <sheetView workbookViewId="0">
      <pane ySplit="1" topLeftCell="A2" activePane="bottomLeft" state="frozen"/>
      <selection activeCell="A2" sqref="A2"/>
    </sheetView>
  </sheetViews>
  <cols>
    <col min="1" max="1" width="30" customWidth="1"/>
    <col min="2" max="2" width="6" customWidth="1"/>
    <col min="3" max="3" width="16" customWidth="1"/>
    <col min="4" max="4" width="60" customWidth="1"/>
    <col min="5" max="5" width="34" customWidth="1"/>
    <col min="6" max="6" width="16" customWidth="1"/>
  </cols>
  <sheetData>
    <row r="1">
      <c r="A1" t="s" s="2">
        <v>140</v>
      </c>
      <c r="B1" t="s" s="2">
        <v>141</v>
      </c>
      <c r="C1" t="s" s="2">
        <v>142</v>
      </c>
      <c r="D1" t="s" s="2">
        <v>143</v>
      </c>
      <c r="E1" t="s" s="2">
        <v>144</v>
      </c>
      <c r="F1" t="s" s="2">
        <v>145</v>
      </c>
    </row>
    <row r="2">
      <c r="A2" t="s">
        <v>2</v>
      </c>
      <c r="B2"/>
      <c r="C2"/>
      <c r="D2" t="s">
        <v>146</v>
      </c>
      <c r="E2"/>
      <c r="F2"/>
    </row>
    <row r="3">
      <c r="A3" t="s">
        <v>147</v>
      </c>
      <c r="B3"/>
      <c r="C3"/>
      <c r="D3" t="s">
        <v>146</v>
      </c>
      <c r="E3"/>
      <c r="F3"/>
    </row>
    <row r="4">
      <c r="A4" t="s">
        <v>2</v>
      </c>
      <c r="B4">
        <v>1</v>
      </c>
      <c r="C4" t="s">
        <v>148</v>
      </c>
      <c r="D4" t="inlineStr" s="14">
        <is>
          <t>Mise en place du poste de travail - Vérifier les D.L.C.,peser les denrées,sélectionner le matériel nécessaire. - Laver et désinfecter le matériel et le poste de travail en suivant les protocoles.</t>
        </is>
      </c>
      <c r="E4" t="s" s="14"/>
      <c r="F4"/>
    </row>
    <row r="5">
      <c r="A5" t="s">
        <v>2</v>
      </c>
      <c r="B5">
        <v>2</v>
      </c>
      <c r="C5" t="s">
        <v>149</v>
      </c>
      <c r="D5" t="inlineStr" s="14">
        <is>
          <t>Préparations préliminaires - Déconditionner les cuisses de poulet suivant la procédure.Réserver dans un bac GN 2/1 H 250 en polycarbonate.Couvrir et stocker au froid. - Déconditionner les merguez suivant la procédure. Réserver dans un bac GN1/1H200 en polycarbonate.Couvrir et stocker au froid. - Déconditionner les boîtes de concentré de tomate suivant la procédure. Débarrasser dans une calotte,filmer et stocker au froid. - Dans une calotte,faire fondre le beurre.</t>
        </is>
      </c>
      <c r="E5" t="s" s="14"/>
      <c r="F5" t="s">
        <v>150</v>
      </c>
    </row>
    <row r="6">
      <c r="A6" t="s">
        <v>2</v>
      </c>
      <c r="B6">
        <v>3</v>
      </c>
      <c r="C6" t="s">
        <v>151</v>
      </c>
      <c r="D6" t="inlineStr" s="14">
        <is>
          <t>Marquer la cuisson des légumes - Dans une marmite,réaliser 14 litres de bouillon de volaille à partir de fond déshydraté en se reportant aux recommandations du fabricant.Porter à ébullition. - Ajouter le concentré de tomate,l’ail haché,les herbes de Provence,les épices et condiments. - Cuire dans le bouillon de volaille les légumes surgelés.Vérifier la cuisson. - Respecter la procédure de fin de cuisson.Maintenir au chaud à + 63 °C.</t>
        </is>
      </c>
      <c r="E6" t="s" s="14"/>
      <c r="F6"/>
    </row>
    <row r="7">
      <c r="A7" t="s">
        <v>2</v>
      </c>
      <c r="B7">
        <v>4</v>
      </c>
      <c r="C7" t="s">
        <v>152</v>
      </c>
      <c r="D7" t="inlineStr" s="14">
        <is>
          <t>Marquer la cuisson de la viande Pendant la cuisson des légumes - Préchauffer le four sur la position chaleur mixte à + 175 °C. - Disposer les cuisses de poulet et les merguez sur des grilles de cuisson.Saler et poivrer. - Étager les grilles contenant les cuisses de poulet sur l’échelle de cuisson.Mettre un bac GN 1/1 H 45 en bas de l’échelle qui fera fonction de lèchefrite,pour la récupération des graisses de cuisson. - Piquer la sonde de cuisson à la jointure d’une cuisse de poulet. - Enfourner et cuire.Atteindre la température de + 85 / 87 °C en fin de cuisson. - Procéder de la même façon pour les merguez. - Réserver séparément les cuisses de poulet et les merguez dans des bacs GN1/1H100 de service. - Respecter la procédure de fin de cuisson. - Stocker en armoire chaude et maintenir à la température de + 63 °C en attente de consommation.</t>
        </is>
      </c>
      <c r="E7" t="s" s="14"/>
      <c r="F7" t="s">
        <v>153</v>
      </c>
    </row>
    <row r="8">
      <c r="A8" t="s">
        <v>2</v>
      </c>
      <c r="B8">
        <v>5</v>
      </c>
      <c r="C8" t="s">
        <v>154</v>
      </c>
      <c r="D8" t="inlineStr" s="14">
        <is>
          <t>Cuire la semoule - Dans un rondeau,porter à ébullition 11 litres d’eau.Saler. - Préchauffer la sauteuse à vide quelques instants.Stopper la source de chaleur. - Mettre la semoule de couscous dans la sauteuse.Verser l’huile sur la semoule. - À l’aide d’un fouet ou d’une spatule de cuisson,mélanger l’huile à la semoule. - Verser l’eau bouillante salée sur la semoule.Couvrir la sauteuse et laisser gonfler la semoule pendant 5 minutes environ. - Égrener la semoule à l’aide d’un gros fouet ou bien en la roulant entre les mains préalablement protégées par des gants à usage unique. - Ajouter le beurre fondu,lors de l’égrenage de la semoule (on peut ajouter des raisins secs à la semoule).</t>
        </is>
      </c>
      <c r="E8" t="s" s="14"/>
      <c r="F8" t="s">
        <v>155</v>
      </c>
    </row>
    <row r="9">
      <c r="A9" t="s">
        <v>2</v>
      </c>
      <c r="B9">
        <v>6</v>
      </c>
      <c r="C9" t="s">
        <v>156</v>
      </c>
      <c r="D9" t="inlineStr" s="14">
        <is>
          <t>Confectionner la sauce harissa - Pour une sauce harissa maison,voir au chapitre des sauces. - Dans une calotte,délayer l’harissa avec 2 litres de bouillon prélevé dans celui des légumes.Mélanger au fouet.Filmer et réserver au chaud.</t>
        </is>
      </c>
      <c r="E9" t="s" s="14"/>
      <c r="F9"/>
    </row>
    <row r="10">
      <c r="A10" t="s">
        <v>2</v>
      </c>
      <c r="B10">
        <v>7</v>
      </c>
      <c r="C10" t="s">
        <v>157</v>
      </c>
      <c r="D10" t="inlineStr" s="14">
        <is>
          <t>Dresser et servir - Suivant les moyens mis à la disposition du service,les éléments du couscous seront servis dans la même assiette ou séparément dans divers assiettes ou plats sabots. - Mettre la sauce harissa à la disposition des convives.</t>
        </is>
      </c>
      <c r="E10" t="s" s="14"/>
      <c r="F10"/>
    </row>
    <row r="11">
      <c r="A11" t="s">
        <v>158</v>
      </c>
      <c r="B11">
        <v>1</v>
      </c>
      <c r="C11" t="s">
        <v>159</v>
      </c>
      <c r="D11" t="s" s="14">
        <v>160</v>
      </c>
      <c r="E11" t="s" s="14"/>
      <c r="F11"/>
    </row>
    <row r="12">
      <c r="A12" t="s">
        <v>161</v>
      </c>
      <c r="B12">
        <v>1</v>
      </c>
      <c r="C12" t="s">
        <v>148</v>
      </c>
      <c r="D12" t="inlineStr" s="14">
        <is>
          <t>Mise en place du poste de travail - Vérifier les D.L.C.,peser les denrées,sélectionner le matériel nécessaire. - Laver et désinfecter le matériel et le poste de travail en suivant les protocoles.</t>
        </is>
      </c>
      <c r="E12" t="s" s="14"/>
      <c r="F12"/>
    </row>
    <row r="13">
      <c r="A13" t="s">
        <v>161</v>
      </c>
      <c r="B13">
        <v>2</v>
      </c>
      <c r="C13" t="s">
        <v>149</v>
      </c>
      <c r="D13" t="inlineStr" s="14">
        <is>
          <t>Préparations préliminaires - Mesurer le volume de la semoule. - Dans un rondeau,réaliser 12 litres de fond blanc de volaille,à partir de fond déshydraté,en se reportant aux recommandations du fabricant.Réserver au chaud en attente d’utilisation. Les 12 litres doivent correspondre aux 3/4 du volume de semoule. Rectifier éventuellement cette donnée en fonction du volume de la semoule.</t>
        </is>
      </c>
      <c r="E13" t="s" s="14"/>
      <c r="F13"/>
    </row>
    <row r="14">
      <c r="A14" t="s">
        <v>161</v>
      </c>
      <c r="B14">
        <v>3</v>
      </c>
      <c r="C14" t="s">
        <v>162</v>
      </c>
      <c r="D14" t="inlineStr" s="14">
        <is>
          <t>Cuire la semoule - Préchauffer la sauteuse.Une fois chaude,couper la source de chaleur. - Verser la semoule dans la sauteuse. - Verser l’huile sur la semoule.Mélanger intimement,en roulant la semoule entre vos mains protégées par des gants à usage unique,ou bien à l’aide d’un gros fouet. - Ajouter au fond de volaille,le beurre,le sel,la cannelle et la fleur d’oranger. - Porter à ébullition,le fond blanc de volaille. - Verser le fond de volaille sur la semoule huilée. - Faire un bon mélange à la spatule. - Couvrir et laisser se réhydrater la semoule pendant 5 à 10 minutes environ. - Égrener la semoule,à l’aide d’une araignée ou d’un gros fouet.Recommencer l’opération plusieurs fois pour bien égrener la semoule. - Débarrasser la semoule dans 4 bacs GN 1/1 H 100. - Stocker en armoire chaude et maintenir à + 63 °C en attente de consommation.</t>
        </is>
      </c>
      <c r="E14" t="s" s="14"/>
      <c r="F14" t="s">
        <v>163</v>
      </c>
    </row>
    <row r="15">
      <c r="A15" t="s">
        <v>161</v>
      </c>
      <c r="B15">
        <v>4</v>
      </c>
      <c r="C15" t="s">
        <v>164</v>
      </c>
      <c r="D15" t="s" s="14">
        <v>165</v>
      </c>
      <c r="E15" t="s" s="14"/>
      <c r="F15"/>
    </row>
    <row r="16">
      <c r="A16" t="s">
        <v>161</v>
      </c>
      <c r="B16">
        <v>5</v>
      </c>
      <c r="C16"/>
      <c r="D16" t="inlineStr" s="14">
        <is>
          <t>Suggestions - Pour améliorer la présentation et la saveur de la semoule,faire un mélange de sucre glace,de cannelle et d’amandes effilées.Passer au four et colorer légèrement les amandes. - Parsemer sur la semoule au départ du plat.</t>
        </is>
      </c>
      <c r="E16" t="s" s="14"/>
      <c r="F16"/>
    </row>
    <row r="17">
      <c r="A17" t="s">
        <v>166</v>
      </c>
      <c r="B17">
        <v>1</v>
      </c>
      <c r="C17" t="s">
        <v>159</v>
      </c>
      <c r="D17" t="s" s="14">
        <v>160</v>
      </c>
      <c r="E17" t="s" s="14"/>
      <c r="F17"/>
    </row>
    <row r="18">
      <c r="A18" t="s">
        <v>167</v>
      </c>
      <c r="B18"/>
      <c r="C18"/>
      <c r="D18" t="s">
        <v>146</v>
      </c>
      <c r="E18"/>
      <c r="F18"/>
    </row>
    <row r="19">
      <c r="A19" t="s">
        <v>168</v>
      </c>
      <c r="B19"/>
      <c r="C19"/>
      <c r="D19" t="s">
        <v>146</v>
      </c>
      <c r="E19"/>
      <c r="F19"/>
    </row>
    <row r="20">
      <c r="A20" t="s">
        <v>169</v>
      </c>
      <c r="B20"/>
      <c r="C20"/>
      <c r="D20" t="s">
        <v>146</v>
      </c>
      <c r="E20"/>
      <c r="F20"/>
    </row>
  </sheetData>
  <autoFilter ref="A1:F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D41"/>
  <cols>
    <col min="1" max="1" width="22" customWidth="1"/>
    <col min="2" max="2" width="52" customWidth="1"/>
  </cols>
  <sheetData>
    <row r="1" customHeight="1" ht="24">
      <c r="A1" t="s" s="7">
        <v>170</v>
      </c>
      <c r="B1"/>
      <c r="C1"/>
      <c r="D1"/>
    </row>
    <row r="2">
      <c r="A2" t="str" s="15">
        <f>"GRO_CDC_149 · GRO.COMPLETS · référence : "&amp;Besoins!B3&amp;" "&amp;Besoins!C3&amp;" · multiplicateur réglable sur la feuille ""Besoins"""</f>
        <v>GRO_CDC_149 · GRO.COMPLETS · référence : 1 pc · multiplicateur réglable sur la feuille </v>
      </c>
      <c r="B2"/>
      <c r="C2"/>
      <c r="D2"/>
    </row>
    <row r="3">
      <c r="A3"/>
      <c r="B3"/>
      <c r="C3"/>
      <c r="D3"/>
    </row>
    <row r="4">
      <c r="A4" t="s" s="16">
        <v>171</v>
      </c>
      <c r="B4"/>
      <c r="C4"/>
      <c r="D4"/>
    </row>
    <row r="5">
      <c r="A5"/>
      <c r="B5" t="s" s="17">
        <v>146</v>
      </c>
      <c r="C5"/>
      <c r="D5"/>
    </row>
    <row r="6">
      <c r="A6"/>
      <c r="B6"/>
      <c r="C6"/>
      <c r="D6"/>
    </row>
    <row r="7">
      <c r="A7" t="s" s="16">
        <v>172</v>
      </c>
      <c r="B7"/>
      <c r="C7"/>
      <c r="D7"/>
    </row>
    <row r="8">
      <c r="A8"/>
      <c r="B8" t="s" s="17">
        <v>146</v>
      </c>
      <c r="C8"/>
      <c r="D8"/>
    </row>
    <row r="9">
      <c r="A9"/>
      <c r="B9"/>
      <c r="C9"/>
      <c r="D9"/>
    </row>
    <row r="10">
      <c r="A10" t="s" s="16">
        <v>173</v>
      </c>
      <c r="B10"/>
      <c r="C10"/>
      <c r="D10"/>
    </row>
    <row r="11">
      <c r="A11" t="s" s="18">
        <v>174</v>
      </c>
      <c r="B11" t="str" s="14">
        <f>"[METTRE EN PLACE] "&amp;Procedure!D4</f>
        <v>[METTRE EN PLACE] Mise en place du poste de travail - Vérifier les D.L.C.,peser les denrées,sélectionner le matériel nécessaire. - Laver et désinfecter le matériel et le poste de travail en suivant les protocoles.</v>
      </c>
      <c r="C11"/>
      <c r="D11"/>
    </row>
    <row r="12">
      <c r="A12" t="s" s="18">
        <v>175</v>
      </c>
      <c r="B12" t="str" s="14">
        <f>"[PRÉPARER] "&amp;Procedure!D5</f>
        <v>[PRÉPARER] Préparations préliminaires - Déconditionner les cuisses de poulet suivant la procédure.Réserver dans un bac GN 2/1 H 250 en polycarbonate.Couvrir et stocker au froid. - Déconditionner les merguez suivant la procédure. Réserver dans un bac GN1/1H200 en polycarbonate.Couvrir et stocker au froid. - Déconditionner les boîtes de concentré de tomate suivant la procédure. Débarrasser dans une calotte,filmer et stocker au froid. - Dans une calotte,faire fondre le beurre.</v>
      </c>
      <c r="C12"/>
      <c r="D12"/>
    </row>
    <row r="13">
      <c r="A13" t="s" s="18">
        <v>176</v>
      </c>
      <c r="B13" t="str" s="14">
        <f>"[RÉALISER] "&amp;Procedure!D6</f>
        <v>[RÉALISER] Marquer la cuisson des légumes - Dans une marmite,réaliser 14 litres de bouillon de volaille à partir de fond déshydraté en se reportant aux recommandations du fabricant.Porter à ébullition. - Ajouter le concentré de tomate,l’ail haché,les herbes de Provence,les épices et condiments. - Cuire dans le bouillon de volaille les légumes surgelés.Vérifier la cuisson. - Respecter la procédure de fin de cuisson.Maintenir au chaud à + 63 °C.</v>
      </c>
      <c r="C13"/>
      <c r="D13"/>
    </row>
    <row r="14">
      <c r="A14" t="s" s="18">
        <v>177</v>
      </c>
      <c r="B14" t="str" s="14">
        <f>"[MARQUER] "&amp;Procedure!D7</f>
        <v>[MARQUER] Marquer la cuisson de la viande Pendant la cuisson des légumes - Préchauffer le four sur la position chaleur mixte à + 175 °C. - Disposer les cuisses de poulet et les merguez sur des grilles de cuisson.Saler et poivrer. - Étager les grilles contenant les cuisses de poulet sur l’échelle de cuisson.Mettre un bac GN 1/1 H 45 en bas de l’échelle qui fera fonction de lèchefrite,pour la récupération des graisses de cuisson. - Piquer la sonde de cuisson à la jointure d’une cuisse de poulet. - Enfourner et cuire.Atteindre la température de + 85 / 87 °C en fin de cuisson. - Procéder de la même façon pour les merguez. - Réserver séparément les cuisses de poulet et les merguez dans des bacs GN1/1H100 de service. - Respecter la procédure de fin de cuisson. - Stocker en armoire chaude et maintenir à la température de + 63 °C en attente de consommation.</v>
      </c>
      <c r="C14"/>
      <c r="D14"/>
    </row>
    <row r="15">
      <c r="A15" t="s" s="18">
        <v>178</v>
      </c>
      <c r="B15" t="str" s="14">
        <f>"[PORTER] "&amp;Procedure!D8</f>
        <v>[PORTER] Cuire la semoule - Dans un rondeau,porter à ébullition 11 litres d’eau.Saler. - Préchauffer la sauteuse à vide quelques instants.Stopper la source de chaleur. - Mettre la semoule de couscous dans la sauteuse.Verser l’huile sur la semoule. - À l’aide d’un fouet ou d’une spatule de cuisson,mélanger l’huile à la semoule. - Verser l’eau bouillante salée sur la semoule.Couvrir la sauteuse et laisser gonfler la semoule pendant 5 minutes environ. - Égrener la semoule à l’aide d’un gros fouet ou bien en la roulant entre les mains préalablement protégées par des gants à usage unique. - Ajouter le beurre fondu,lors de l’égrenage de la semoule (on peut ajouter des raisins secs à la semoule).</v>
      </c>
      <c r="C15"/>
      <c r="D15"/>
    </row>
    <row r="16">
      <c r="A16" t="s" s="18">
        <v>179</v>
      </c>
      <c r="B16" t="str" s="14">
        <f>"[CONFECTIONNER] "&amp;Procedure!D9</f>
        <v>[CONFECTIONNER] Confectionner la sauce harissa - Pour une sauce harissa maison,voir au chapitre des sauces. - Dans une calotte,délayer l’harissa avec 2 litres de bouillon prélevé dans celui des légumes.Mélanger au fouet.Filmer et réserver au chaud.</v>
      </c>
      <c r="C16"/>
      <c r="D16"/>
    </row>
    <row r="17">
      <c r="A17" t="s" s="18">
        <v>180</v>
      </c>
      <c r="B17" t="str" s="14">
        <f>"[DRESSER] "&amp;Procedure!D10</f>
        <v>[DRESSER] Dresser et servir - Suivant les moyens mis à la disposition du service,les éléments du couscous seront servis dans la même assiette ou séparément dans divers assiettes ou plats sabots. - Mettre la sauce harissa à la disposition des convives.</v>
      </c>
      <c r="C17"/>
      <c r="D17"/>
    </row>
    <row r="18">
      <c r="A18"/>
      <c r="B18"/>
      <c r="C18"/>
      <c r="D18"/>
    </row>
    <row r="19">
      <c r="A19" t="s" s="16">
        <v>181</v>
      </c>
      <c r="B19"/>
      <c r="C19"/>
      <c r="D19"/>
    </row>
    <row r="20">
      <c r="A20" t="s" s="18">
        <v>174</v>
      </c>
      <c r="B20" t="str" s="14">
        <f>"[DISSOUDRE] "&amp;Procedure!D11</f>
        <v>[DISSOUDRE] Délayer la poudre dans l'eau froide en fouettant, puis porter à ébullition en remuant régulièrement.</v>
      </c>
      <c r="C20"/>
      <c r="D20"/>
    </row>
    <row r="21">
      <c r="A21"/>
      <c r="B21"/>
      <c r="C21"/>
      <c r="D21"/>
    </row>
    <row r="22">
      <c r="A22" t="s" s="16">
        <v>182</v>
      </c>
      <c r="B22"/>
      <c r="C22"/>
      <c r="D22"/>
    </row>
    <row r="23">
      <c r="A23" t="s" s="18">
        <v>174</v>
      </c>
      <c r="B23" t="str" s="14">
        <f>"[METTRE EN PLACE] "&amp;Procedure!D12</f>
        <v>[METTRE EN PLACE] Mise en place du poste de travail - Vérifier les D.L.C.,peser les denrées,sélectionner le matériel nécessaire. - Laver et désinfecter le matériel et le poste de travail en suivant les protocoles.</v>
      </c>
      <c r="C23"/>
      <c r="D23"/>
    </row>
    <row r="24">
      <c r="A24" t="s" s="18">
        <v>175</v>
      </c>
      <c r="B24" t="str" s="14">
        <f>"[PRÉPARER] "&amp;Procedure!D13</f>
        <v>[PRÉPARER] Préparations préliminaires - Mesurer le volume de la semoule. - Dans un rondeau,réaliser 12 litres de fond blanc de volaille,à partir de fond déshydraté,en se reportant aux recommandations du fabricant.Réserver au chaud en attente d’utilisation. Les 12 litres doivent correspondre aux 3/4 du volume de semoule. Rectifier éventuellement cette donnée en fonction du volume de la semoule.</v>
      </c>
      <c r="C24"/>
      <c r="D24"/>
    </row>
    <row r="25">
      <c r="A25" t="s" s="18">
        <v>176</v>
      </c>
      <c r="B25" t="str" s="14">
        <f>"[SAUTER] "&amp;Procedure!D14</f>
        <v>[SAUTER] Cuire la semoule - Préchauffer la sauteuse.Une fois chaude,couper la source de chaleur. - Verser la semoule dans la sauteuse. - Verser l’huile sur la semoule.Mélanger intimement,en roulant la semoule entre vos mains protégées par des gants à usage unique,ou bien à l’aide d’un gros fouet. - Ajouter au fond de volaille,le beurre,le sel,la cannelle et la fleur d’oranger. - Porter à ébullition,le fond blanc de volaille. - Verser le fond de volaille sur la semoule huilée. - Faire un bon mélange à la spatule. - Couvrir et laisser se réhydrater la semoule pendant 5 à 10 minutes environ. - Égrener la semoule,à l’aide d’une araignée ou d’un gros fouet.Recommencer l’opération plusieurs fois pour bien égrener la semoule. - Débarrasser la semoule dans 4 bacs GN 1/1 H 100. - Stocker en armoire chaude et maintenir à + 63 °C en attente de consommation.</v>
      </c>
      <c r="C25"/>
      <c r="D25"/>
    </row>
    <row r="26">
      <c r="A26" t="s" s="18">
        <v>177</v>
      </c>
      <c r="B26" t="str" s="14">
        <f>"[SERVIR] "&amp;Procedure!D15</f>
        <v>[SERVIR] Servir - Servir la semoule à l’assiette en accompagnement des tajines.</v>
      </c>
      <c r="C26"/>
      <c r="D26"/>
    </row>
    <row r="27">
      <c r="A27" t="s" s="18">
        <v>178</v>
      </c>
      <c r="B27" t="str" s="14">
        <f>Procedure!D16</f>
        <v>Suggestions - Pour améliorer la présentation et la saveur de la semoule,faire un mélange de sucre glace,de cannelle et d’amandes effilées.Passer au four et colorer légèrement les amandes. - Parsemer sur la semoule au départ du plat.</v>
      </c>
      <c r="C27"/>
      <c r="D27"/>
    </row>
    <row r="28">
      <c r="A28"/>
      <c r="B28"/>
      <c r="C28"/>
      <c r="D28"/>
    </row>
    <row r="29">
      <c r="A29" t="s" s="16">
        <v>183</v>
      </c>
      <c r="B29"/>
      <c r="C29"/>
      <c r="D29"/>
    </row>
    <row r="30">
      <c r="A30" t="s" s="18">
        <v>174</v>
      </c>
      <c r="B30" t="str" s="14">
        <f>"[DISSOUDRE] "&amp;Procedure!D17</f>
        <v>[DISSOUDRE] Délayer la poudre dans l'eau froide en fouettant, puis porter à ébullition en remuant régulièrement.</v>
      </c>
      <c r="C30"/>
      <c r="D30"/>
    </row>
    <row r="31">
      <c r="A31"/>
      <c r="B31"/>
      <c r="C31"/>
      <c r="D31"/>
    </row>
    <row r="32">
      <c r="A32" t="s" s="16">
        <v>184</v>
      </c>
      <c r="B32"/>
      <c r="C32"/>
      <c r="D32"/>
    </row>
    <row r="33">
      <c r="A33"/>
      <c r="B33" t="s" s="17">
        <v>146</v>
      </c>
      <c r="C33"/>
      <c r="D33"/>
    </row>
    <row r="34">
      <c r="A34"/>
      <c r="B34"/>
      <c r="C34"/>
      <c r="D34"/>
    </row>
    <row r="35">
      <c r="A35" t="s" s="16">
        <v>185</v>
      </c>
      <c r="B35"/>
      <c r="C35"/>
      <c r="D35"/>
    </row>
    <row r="36">
      <c r="A36"/>
      <c r="B36" t="s" s="17">
        <v>146</v>
      </c>
      <c r="C36"/>
      <c r="D36"/>
    </row>
    <row r="37">
      <c r="A37"/>
      <c r="B37"/>
      <c r="C37"/>
      <c r="D37"/>
    </row>
    <row r="38">
      <c r="A38" t="s" s="16">
        <v>186</v>
      </c>
      <c r="B38"/>
      <c r="C38"/>
      <c r="D38"/>
    </row>
    <row r="39">
      <c r="A39"/>
      <c r="B39" t="s" s="17">
        <v>146</v>
      </c>
      <c r="C39"/>
      <c r="D39"/>
    </row>
    <row r="40">
      <c r="A40"/>
      <c r="B40"/>
      <c r="C40"/>
      <c r="D40"/>
    </row>
    <row r="41">
      <c r="A41" t="s" s="19">
        <v>21</v>
      </c>
      <c r="B41"/>
      <c r="C41"/>
      <c r="D41"/>
    </row>
  </sheetData>
  <sheetProtection sheet="1"/>
  <mergeCells count="31">
    <mergeCell ref="A1:D1"/>
    <mergeCell ref="A2:D2"/>
    <mergeCell ref="A4:D4"/>
    <mergeCell ref="B5:D5"/>
    <mergeCell ref="A7:D7"/>
    <mergeCell ref="B8:D8"/>
    <mergeCell ref="A10:D10"/>
    <mergeCell ref="B11:D11"/>
    <mergeCell ref="B12:D12"/>
    <mergeCell ref="B13:D13"/>
    <mergeCell ref="B14:D14"/>
    <mergeCell ref="B15:D15"/>
    <mergeCell ref="B16:D16"/>
    <mergeCell ref="B17:D17"/>
    <mergeCell ref="A19:D19"/>
    <mergeCell ref="B20:D20"/>
    <mergeCell ref="A22:D22"/>
    <mergeCell ref="B23:D23"/>
    <mergeCell ref="B24:D24"/>
    <mergeCell ref="B25:D25"/>
    <mergeCell ref="B26:D26"/>
    <mergeCell ref="B27:D27"/>
    <mergeCell ref="A29:D29"/>
    <mergeCell ref="B30:D30"/>
    <mergeCell ref="A32:D32"/>
    <mergeCell ref="B33:D33"/>
    <mergeCell ref="A35:D35"/>
    <mergeCell ref="B36:D36"/>
    <mergeCell ref="A38:D38"/>
    <mergeCell ref="B39:D39"/>
    <mergeCell ref="A41:D41"/>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2026-08-14T23:45:36Z</dcterms:created>
  <dc:title>COUSCOUS</dc:title>
  <dc:subject/>
  <dc:creator>CUIS.web</dc:creator>
  <cp:lastModifiedBy/>
  <cp:keywords/>
  <dc:description>Export automatique — moteur récursif d'origine : Bernard Vandendaele</dc:description>
  <cp:category/>
  <dc:language>en-US</dc:language>
  <dcterms:modified xsi:type="dcterms:W3CDTF">2026-08-14T23:45:36Z</dcterms:modified>
  <cp:revision>1</cp:revision>
</cp:coreProperties>
</file>