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<sst xmlns="http://schemas.openxmlformats.org/spreadsheetml/2006/main" count="98" uniqueCount="98">
  <si>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</si>
  <si>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</si>
  <si>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</si>
  <si>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</si>
  <si>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</si>
  <si>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</si>
  <si>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</si>
  <si>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</si>
  <si>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</si>
  <si>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</si>
  <si>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</si>
  <si>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</si>
  <si>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</si>
  <si>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</si>
  <si>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</si>
  <si>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</si>
  <si>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</si>
  <si>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</si>
  <si>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</si>
  <si>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</si>
  <si>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</si>
  <si>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SALADE-VERTE</t>
  </si>
  <si>
    <t>Salade verte (laitue) — à réactualiser</t>
  </si>
  <si>
    <t>Épices en poudre et graines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</si>
  <si>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</si>
  <si>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</si>
  <si>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</si>
  <si>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</si>
  <si>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</si>
  <si>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</si>
  <si>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</si>
  <si>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</si>
  <si>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</si>
  <si>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</si>
  <si>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</si>
  <si>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</si>
  <si>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</si>
  <si>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</si>
  <si>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</si>
  <si>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</si>
  <si>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</si>
  <si>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</si>
  <si>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</si>
  <si>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</si>
  <si>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</si>
  <si>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</si>
  <si>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</si>
  <si>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</si>
  <si>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</si>
  <si>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</si>
  <si>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RNMS00363</t>
  </si>
  <si>
    <t>Cuisses de canard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</si>
  <si>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</si>
  <si>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</si>
  <si>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</si>
  <si>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</si>
  <si>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</si>
  <si>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</si>
  <si>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</si>
  <si>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</si>
  <si>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CUISSES DE CANARD POELEES (aux petits pois)</t>
  </si>
  <si>
    <t>Aucune procédure rédigée pour cette fiche.</t>
  </si>
  <si>
    <t>Fond brun de veau reconstitue (collectivite)</t>
  </si>
  <si>
    <t>DISSOUDRE</t>
  </si>
  <si>
    <t>Délayer la poudre dans l'eau froide en fouettant, puis porter à ébullition en remuant régulièrement.</t>
  </si>
  <si>
    <t>PETITS POIS À LA PAYSANNE</t>
  </si>
  <si>
    <t>Niveau</t>
  </si>
  <si>
    <t>Composant</t>
  </si>
  <si>
    <t>Type</t>
  </si>
  <si>
    <t>Quantité (× multiplicateur, voir feuille Besoins)</t>
  </si>
  <si>
    <t>recette</t>
  </si>
  <si>
    <t xml:space="preserve">    ↳ Cuisses de canard UE</t>
  </si>
  <si>
    <t>matiere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</si>
  <si>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</si>
  <si>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</si>
  <si>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</si>
  <si>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</si>
  <si>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PETITS POIS À LA PAYSANNE</t>
  </si>
  <si>
    <t xml:space="preserve">        ↳ Petits pois surgelés</t>
  </si>
  <si>
    <t xml:space="preserve">        ↳ Petits oignons blancs surgelés</t>
  </si>
  <si>
    <t xml:space="preserve">        ↳ CAROTTE France extra colis 12kg</t>
  </si>
  <si>
    <t xml:space="preserve">        ↳ Laitue mono 4G</t>
  </si>
  <si>
    <t xml:space="preserve">        ↳ Beurre doux 82% MG plaquette</t>
  </si>
  <si>
    <t xml:space="preserve">        ↳ Sucre poudre sac 1kg</t>
  </si>
  <si>
    <t xml:space="preserve">    ↳ Jeunes carottes très fines surgelées</t>
  </si>
  <si>
    <t xml:space="preserve">    ↳ Petits oignons blancs surgelés</t>
  </si>
  <si>
    <t xml:space="preserve">    ↳ Salade verte (laitue) — à réactualiser</t>
  </si>
  <si>
    <t xml:space="preserve">    ↳ Beurre doux 82% MG plaquette</t>
  </si>
  <si>
    <t xml:space="preserve">    ↳ Madère (cuisson sauce)</t>
  </si>
  <si>
    <t xml:space="preserve">    ↳ Sel fin de cuisine</t>
  </si>
  <si>
    <t>Fiche technique — CUISSES DE CANARD POELEES (aux petits pois)</t>
  </si>
  <si>
    <t>CUISSES DE CANARD POELEES (aux petits pois)  GRO_CDC_097B</t>
  </si>
  <si>
    <t>↳ Fond brun de veau reconstitue (collectivite)  GRO-FOND-VEAU</t>
  </si>
  <si>
    <t>1.</t>
  </si>
  <si>
    <t>↳ PETITS POIS À LA PAYSANNE  GRO_CDC_168B</t>
  </si>
  <si>
    <t xml:space="preserve">    Petits oignons blancs surgelés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</si>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</sst>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E7*5.5</f>
        <v>2.75</v>
      </c>
    </row>
    <row r="8">
      <c r="A8" t="s">
        <v>16</v>
      </c>
      <c r="B8" t="s">
        <v>17</v>
      </c>
      <c r="C8" t="s">
        <v>14</v>
      </c>
      <c r="D8" s="4">
        <v>2</v>
      </c>
      <c r="E8" s="6">
        <f>D8*$B$2</f>
        <v>2</v>
      </c>
      <c r="F8" t="s">
        <v>15</v>
      </c>
      <c r="G8" s="8">
        <f>E8*2.8</f>
        <v>5.6</v>
      </c>
    </row>
    <row r="9">
      <c r="A9" t="s" s="9">
        <v>18</v>
      </c>
      <c r="B9" t="s">
        <v>19</v>
      </c>
      <c r="C9" t="s">
        <v>20</v>
      </c>
      <c r="D9" s="4">
        <v>9.75</v>
      </c>
      <c r="E9" s="6">
        <f>D9*$B$2</f>
        <v>9.75</v>
      </c>
      <c r="F9" t="s">
        <v>15</v>
      </c>
      <c r="G9" s="8">
        <f>E9*0.003</f>
        <v>0.02925</v>
      </c>
    </row>
    <row r="10">
      <c r="A10" t="s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8">
        <f>E10*2.2</f>
        <v>2.2</v>
      </c>
    </row>
    <row r="11">
      <c r="A11" t="s">
        <v>25</v>
      </c>
      <c r="B11" t="s">
        <v>26</v>
      </c>
      <c r="C11" t="s">
        <v>27</v>
      </c>
      <c r="D11" s="4">
        <v>0.002</v>
      </c>
      <c r="E11" s="6">
        <f>D11*$B$2</f>
        <v>0.002</v>
      </c>
      <c r="F11" t="s">
        <v>24</v>
      </c>
      <c r="G11" s="8">
        <f>E11*2.7</f>
        <v>0.0054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24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0.77</v>
      </c>
      <c r="E13" s="6">
        <f>D13*$B$2</f>
        <v>0.77</v>
      </c>
      <c r="F13" t="s">
        <v>24</v>
      </c>
      <c r="G13" s="8">
        <f>E13*5.2</f>
        <v>4.004</v>
      </c>
    </row>
    <row r="14">
      <c r="A14" t="s">
        <v>34</v>
      </c>
      <c r="B14" t="s">
        <v>35</v>
      </c>
      <c r="C14" t="s">
        <v>36</v>
      </c>
      <c r="D14" s="4">
        <v>0.04</v>
      </c>
      <c r="E14" s="6">
        <f>D14*$B$2</f>
        <v>0.04</v>
      </c>
      <c r="F14" t="s">
        <v>24</v>
      </c>
      <c r="G14" s="8">
        <f>E14*1.1</f>
        <v>0.044</v>
      </c>
    </row>
    <row r="15">
      <c r="A15" t="s">
        <v>37</v>
      </c>
      <c r="B15" t="s">
        <v>38</v>
      </c>
      <c r="C15" t="s">
        <v>36</v>
      </c>
      <c r="D15" s="4">
        <v>0.15</v>
      </c>
      <c r="E15" s="6">
        <f>D15*$B$2</f>
        <v>0.15</v>
      </c>
      <c r="F15" t="s">
        <v>24</v>
      </c>
      <c r="G15" s="8">
        <f>E15*3.2</f>
        <v>0.48</v>
      </c>
    </row>
    <row r="16">
      <c r="A16" t="s">
        <v>39</v>
      </c>
      <c r="B16" t="s">
        <v>40</v>
      </c>
      <c r="C16" t="s">
        <v>41</v>
      </c>
      <c r="D16" s="4">
        <v>0.01</v>
      </c>
      <c r="E16" s="6">
        <f>D16*$B$2</f>
        <v>0.01</v>
      </c>
      <c r="F16" t="s">
        <v>24</v>
      </c>
      <c r="G16" s="8">
        <f>E16*7.23</f>
        <v>0.0723</v>
      </c>
    </row>
    <row r="17">
      <c r="A17" t="s">
        <v>42</v>
      </c>
      <c r="B17" t="s">
        <v>43</v>
      </c>
      <c r="C17" t="s">
        <v>44</v>
      </c>
      <c r="D17" s="4">
        <v>0.04</v>
      </c>
      <c r="E17" s="6">
        <f>D17*$B$2</f>
        <v>0.04</v>
      </c>
      <c r="F17" t="s">
        <v>24</v>
      </c>
      <c r="G17" s="8">
        <f>E17*0.35</f>
        <v>0.014</v>
      </c>
    </row>
    <row r="18">
      <c r="A18" t="s">
        <v>45</v>
      </c>
      <c r="B18" t="s">
        <v>46</v>
      </c>
      <c r="C18" t="s">
        <v>47</v>
      </c>
      <c r="D18" s="4">
        <v>4</v>
      </c>
      <c r="E18" s="6">
        <f>D18*$B$2</f>
        <v>4</v>
      </c>
      <c r="F18" t="s">
        <v>24</v>
      </c>
      <c r="G18" s="8">
        <f>E18*2.57</f>
        <v>10.28</v>
      </c>
    </row>
    <row r="19">
      <c r="A19" t="s">
        <v>48</v>
      </c>
      <c r="B19" t="s">
        <v>49</v>
      </c>
      <c r="C19" t="s">
        <v>47</v>
      </c>
      <c r="D19" s="4">
        <v>3.03</v>
      </c>
      <c r="E19" s="6">
        <f>D19*$B$2</f>
        <v>3.03</v>
      </c>
      <c r="F19" t="s">
        <v>24</v>
      </c>
      <c r="G19" s="8">
        <f>E19*3.85</f>
        <v>11.6655</v>
      </c>
    </row>
    <row r="20">
      <c r="A20" t="s">
        <v>50</v>
      </c>
      <c r="B20" t="s">
        <v>51</v>
      </c>
      <c r="C20" t="s">
        <v>52</v>
      </c>
      <c r="D20" s="4">
        <v>22.5</v>
      </c>
      <c r="E20" s="6">
        <f>D20*$B$2</f>
        <v>22.5</v>
      </c>
      <c r="F20" t="s">
        <v>24</v>
      </c>
      <c r="G20" s="8">
        <f>E20*12.37</f>
        <v>278.325</v>
      </c>
    </row>
    <row r="21">
      <c r="A21"/>
      <c r="B21"/>
      <c r="C21"/>
      <c r="D21"/>
      <c r="E21"/>
      <c r="F21" t="s" s="10">
        <v>53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2">
        <v>64</v>
      </c>
      <c r="E3" t="s" s="12"/>
      <c r="F3"/>
    </row>
    <row r="4">
      <c r="A4" t="s">
        <v>65</v>
      </c>
      <c r="B4">
        <v>1</v>
      </c>
      <c r="C4"/>
      <c r="D4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60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'Besoins'!$B$2*22.5</f>
        <v>22.5</v>
      </c>
      <c r="E3" t="s">
        <v>24</v>
      </c>
    </row>
    <row r="4">
      <c r="A4">
        <v>1</v>
      </c>
      <c r="B4" t="s">
        <v>73</v>
      </c>
      <c r="C4" t="s">
        <v>70</v>
      </c>
      <c r="D4" s="6">
        <f>'Besoins'!$B$2*10</f>
        <v>10</v>
      </c>
      <c r="E4" t="s">
        <v>15</v>
      </c>
    </row>
    <row r="5">
      <c r="A5">
        <v>2</v>
      </c>
      <c r="B5" t="s">
        <v>74</v>
      </c>
      <c r="C5" t="s">
        <v>72</v>
      </c>
      <c r="D5" s="6">
        <f>'Besoins'!$B$2*9.75</f>
        <v>9.75</v>
      </c>
      <c r="E5" t="s">
        <v>15</v>
      </c>
    </row>
    <row r="6">
      <c r="A6">
        <v>2</v>
      </c>
      <c r="B6" t="s">
        <v>75</v>
      </c>
      <c r="C6" t="s">
        <v>72</v>
      </c>
      <c r="D6" s="6">
        <f>'Besoins'!$B$2*0.25</f>
        <v>0.25</v>
      </c>
      <c r="E6" t="s">
        <v>24</v>
      </c>
    </row>
    <row r="7">
      <c r="A7">
        <v>1</v>
      </c>
      <c r="B7" t="s">
        <v>76</v>
      </c>
      <c r="C7" t="s">
        <v>72</v>
      </c>
      <c r="D7" s="6">
        <f>'Besoins'!$B$2*2</f>
        <v>2</v>
      </c>
      <c r="E7" t="s">
        <v>15</v>
      </c>
    </row>
    <row r="8">
      <c r="A8">
        <v>1</v>
      </c>
      <c r="B8" t="s">
        <v>77</v>
      </c>
      <c r="C8" t="s">
        <v>70</v>
      </c>
      <c r="D8" s="6">
        <f>'Besoins'!$B$2*1</f>
        <v>1</v>
      </c>
      <c r="E8" t="s">
        <v>3</v>
      </c>
    </row>
    <row r="9">
      <c r="A9">
        <v>2</v>
      </c>
      <c r="B9" t="s">
        <v>78</v>
      </c>
      <c r="C9" t="s">
        <v>72</v>
      </c>
      <c r="D9" s="6">
        <f>'Besoins'!$B$2*0.15</f>
        <v>0.15</v>
      </c>
      <c r="E9" t="s">
        <v>24</v>
      </c>
    </row>
    <row r="10">
      <c r="A10">
        <v>2</v>
      </c>
      <c r="B10" t="s">
        <v>79</v>
      </c>
      <c r="C10" t="s">
        <v>72</v>
      </c>
      <c r="D10" s="6">
        <f>'Besoins'!$B$2*0.03</f>
        <v>0.03</v>
      </c>
      <c r="E10" t="s">
        <v>24</v>
      </c>
    </row>
    <row r="11">
      <c r="A11">
        <v>2</v>
      </c>
      <c r="B11" t="s">
        <v>80</v>
      </c>
      <c r="C11" t="s">
        <v>72</v>
      </c>
      <c r="D11" s="6">
        <f>'Besoins'!$B$2*0.04</f>
        <v>0.04</v>
      </c>
      <c r="E11" t="s">
        <v>24</v>
      </c>
    </row>
    <row r="12">
      <c r="A12">
        <v>2</v>
      </c>
      <c r="B12" t="s">
        <v>81</v>
      </c>
      <c r="C12" t="s">
        <v>72</v>
      </c>
      <c r="D12" s="6">
        <f>'Besoins'!$B$2*0.01</f>
        <v>0.01</v>
      </c>
      <c r="E12" t="s">
        <v>24</v>
      </c>
    </row>
    <row r="13">
      <c r="A13">
        <v>2</v>
      </c>
      <c r="B13" t="s">
        <v>82</v>
      </c>
      <c r="C13" t="s">
        <v>72</v>
      </c>
      <c r="D13" s="6">
        <f>'Besoins'!$B$2*0.02</f>
        <v>0.02</v>
      </c>
      <c r="E13" t="s">
        <v>24</v>
      </c>
    </row>
    <row r="14">
      <c r="A14">
        <v>2</v>
      </c>
      <c r="B14" t="s">
        <v>83</v>
      </c>
      <c r="C14" t="s">
        <v>72</v>
      </c>
      <c r="D14" s="6">
        <f>'Besoins'!$B$2*0.002</f>
        <v>0.002</v>
      </c>
      <c r="E14" t="s">
        <v>24</v>
      </c>
    </row>
    <row r="15">
      <c r="A15">
        <v>1</v>
      </c>
      <c r="B15" t="s">
        <v>84</v>
      </c>
      <c r="C15" t="s">
        <v>72</v>
      </c>
      <c r="D15" s="6">
        <f>'Besoins'!$B$2*4</f>
        <v>4</v>
      </c>
      <c r="E15" t="s">
        <v>24</v>
      </c>
    </row>
    <row r="16">
      <c r="A16">
        <v>1</v>
      </c>
      <c r="B16" t="s">
        <v>85</v>
      </c>
      <c r="C16" t="s">
        <v>72</v>
      </c>
      <c r="D16" s="6">
        <f>'Besoins'!$B$2*3</f>
        <v>3</v>
      </c>
      <c r="E16" t="s">
        <v>24</v>
      </c>
    </row>
    <row r="17">
      <c r="A17">
        <v>1</v>
      </c>
      <c r="B17" t="s">
        <v>86</v>
      </c>
      <c r="C17" t="s">
        <v>72</v>
      </c>
      <c r="D17" s="6">
        <f>'Besoins'!$B$2*1</f>
        <v>1</v>
      </c>
      <c r="E17" t="s">
        <v>24</v>
      </c>
    </row>
    <row r="18">
      <c r="A18">
        <v>1</v>
      </c>
      <c r="B18" t="s">
        <v>87</v>
      </c>
      <c r="C18" t="s">
        <v>72</v>
      </c>
      <c r="D18" s="6">
        <f>'Besoins'!$B$2*0.75</f>
        <v>0.75</v>
      </c>
      <c r="E18" t="s">
        <v>24</v>
      </c>
    </row>
    <row r="19">
      <c r="A19">
        <v>1</v>
      </c>
      <c r="B19" t="s">
        <v>88</v>
      </c>
      <c r="C19" t="s">
        <v>72</v>
      </c>
      <c r="D19" s="6">
        <f>'Besoins'!$B$2*0.5</f>
        <v>0.5</v>
      </c>
      <c r="E19" t="s">
        <v>15</v>
      </c>
    </row>
    <row r="20">
      <c r="A20">
        <v>1</v>
      </c>
      <c r="B20" t="s">
        <v>89</v>
      </c>
      <c r="C20" t="s">
        <v>72</v>
      </c>
      <c r="D20" s="6">
        <f>'Besoins'!$B$2*0.04</f>
        <v>0.04</v>
      </c>
      <c r="E20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90</v>
      </c>
      <c r="B1"/>
      <c r="C1"/>
      <c r="D1"/>
    </row>
    <row r="2">
      <c r="A2" t="str" s="13">
        <f>"GRO_CDC_097B · GRO.VOLAILLE · référence : "&amp;Besoins!B3&amp;" "&amp;Besoins!C3&amp;" · multiplicateur réglable sur la feuille ""Besoins"""</f>
        <v>GRO_CDC_097B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s" s="15">
        <v>61</v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 t="s" s="16">
        <v>93</v>
      </c>
      <c r="B8" t="str" s="12">
        <f>"[DISSOUDRE] "&amp;Procedure!D3</f>
        <v>[DISSOUDRE] Délayer la poudre dans l'eau froide en fouettant, puis porter à ébullition en remuant régulièrement.</v>
      </c>
      <c r="C8"/>
      <c r="D8"/>
    </row>
    <row r="9">
      <c r="A9"/>
      <c r="B9"/>
      <c r="C9"/>
      <c r="D9"/>
    </row>
    <row r="10">
      <c r="A10" t="s" s="14">
        <v>94</v>
      </c>
      <c r="B10"/>
      <c r="C10"/>
      <c r="D10"/>
    </row>
    <row r="11">
      <c r="A11" t="s" s="16">
        <v>93</v>
      </c>
      <c r="B11" t="str" s="12">
        <f>Procedure!D4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11"/>
      <c r="D11"/>
    </row>
    <row r="12">
      <c r="A12"/>
      <c r="B12" t="str">
        <f>Besoins!B15</f>
        <v>Petits pois surgelés</v>
      </c>
      <c r="C12" s="6">
        <f>Besoins!E15</f>
        <v>0.15</v>
      </c>
      <c r="D12" t="str">
        <f>Besoins!F15</f>
        <v>kg</v>
      </c>
    </row>
    <row r="13">
      <c r="A13"/>
      <c r="B13" t="s">
        <v>95</v>
      </c>
      <c r="C13" s="6">
        <f>'Besoins'!$B$2*0.03</f>
        <v>0.03</v>
      </c>
      <c r="D13" t="s">
        <v>24</v>
      </c>
    </row>
    <row r="14">
      <c r="A14"/>
      <c r="B14" t="str">
        <f>Besoins!B14</f>
        <v>CAROTTE France extra colis 12kg</v>
      </c>
      <c r="C14" s="6">
        <f>Besoins!E14</f>
        <v>0.04</v>
      </c>
      <c r="D14" t="str">
        <f>Besoins!F14</f>
        <v>kg</v>
      </c>
    </row>
    <row r="15">
      <c r="A15"/>
      <c r="B15" t="str">
        <f>Besoins!B16</f>
        <v>Laitue mono 4G</v>
      </c>
      <c r="C15" s="6">
        <f>Besoins!E16</f>
        <v>0.01</v>
      </c>
      <c r="D15" t="str">
        <f>Besoins!F16</f>
        <v>kg</v>
      </c>
    </row>
    <row r="16">
      <c r="A16"/>
      <c r="B16" t="s">
        <v>96</v>
      </c>
      <c r="C16" s="6">
        <f>'Besoins'!$B$2*0.02</f>
        <v>0.02</v>
      </c>
      <c r="D16" t="s">
        <v>24</v>
      </c>
    </row>
    <row r="17">
      <c r="A17"/>
      <c r="B17" t="str">
        <f>Besoins!B11</f>
        <v>Sucre poudre sac 1kg</v>
      </c>
      <c r="C17" s="6">
        <f>Besoins!E11</f>
        <v>0.002</v>
      </c>
      <c r="D17" t="str">
        <f>Besoins!F11</f>
        <v>kg</v>
      </c>
    </row>
    <row r="18">
      <c r="A18"/>
      <c r="B18"/>
      <c r="C18"/>
      <c r="D18"/>
    </row>
    <row r="19">
      <c r="A19" t="s" s="17">
        <v>97</v>
      </c>
      <c r="B19"/>
      <c r="C19"/>
      <c r="D19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2026-08-08T12:28:08Z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2026-08-08T12:28:08Z</dcterms:modified>
  <cp:revision>1</cp:revision>
</cp:coreProperties>
</file>