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<sst xmlns="http://schemas.openxmlformats.org/spreadsheetml/2006/main" count="67" uniqueCount="67">
  <si>
    <t>Besoins matière</t>
  </si>
  <si>
    <t>Multiplicateur souhaité</t>
  </si>
  <si>
    <t>Quantité de référence</t>
  </si>
  <si>
    <t>pc</t>
  </si>
  <si>
    <t>Quantité obtenue</t>
  </si>
  <si>
    <t>Code</t>
  </si>
  <si>
    <t>Matière première</t>
  </si>
  <si>
    <t>Classe</t>
  </si>
  <si>
    <t>Base (×1, modifiable)</t>
  </si>
  <si>
    <t>Quantité</t>
  </si>
  <si>
    <t>Unité</t>
  </si>
  <si>
    <t>Coût</t>
  </si>
  <si>
    <t>EPI-PIMENT-CAYE</t>
  </si>
  <si>
    <t>Piment de Cayenne</t>
  </si>
  <si>
    <t>Épices en poudre et graines</t>
  </si>
  <si>
    <t>kg</t>
  </si>
  <si>
    <t>EPI-POIVRE-NOIR</t>
  </si>
  <si>
    <t>Poivre noir moulu</t>
  </si>
  <si>
    <t>RNME101411</t>
  </si>
  <si>
    <t>Moutarde de Dijon seau 5kg</t>
  </si>
  <si>
    <t>Assaisonnements et corps gras</t>
  </si>
  <si>
    <t>RNME101418</t>
  </si>
  <si>
    <t>Vinaigre d'alcool blanc 1,5L</t>
  </si>
  <si>
    <t>u</t>
  </si>
  <si>
    <t>HUI-TOURNESOL</t>
  </si>
  <si>
    <t>Huile de tournesol raffinée vrac</t>
  </si>
  <si>
    <t>Huiles végétales</t>
  </si>
  <si>
    <t>lt</t>
  </si>
  <si>
    <t>CRE-FRAICHE-LI</t>
  </si>
  <si>
    <t>Crème fraîche liquide 15% MG allégée</t>
  </si>
  <si>
    <t>Crèmes fraîches et laitières</t>
  </si>
  <si>
    <t>OVO-JAUNE-LIQ</t>
  </si>
  <si>
    <t>Jaune d'oeuf liquide pasteurisé</t>
  </si>
  <si>
    <t>Ovoproduits</t>
  </si>
  <si>
    <t>SEL-FIN</t>
  </si>
  <si>
    <t>Sel fin de cuisine</t>
  </si>
  <si>
    <t>Sels et condiments de base</t>
  </si>
  <si>
    <t>Total</t>
  </si>
  <si>
    <t>Recette</t>
  </si>
  <si>
    <t>#</t>
  </si>
  <si>
    <t>Verbe</t>
  </si>
  <si>
    <t>Étape</t>
  </si>
  <si>
    <t>Précision technique</t>
  </si>
  <si>
    <t>Durée</t>
  </si>
  <si>
    <t>SAUCE CHANTILLY (MAYONNAISE)</t>
  </si>
  <si>
    <t>SAUCE MAYONNAISE</t>
  </si>
  <si>
    <t>Niveau</t>
  </si>
  <si>
    <t>Composant</t>
  </si>
  <si>
    <t>Type</t>
  </si>
  <si>
    <t>Quantité (× multiplicateur, voir feuille Besoins)</t>
  </si>
  <si>
    <t>recette</t>
  </si>
  <si>
    <t xml:space="preserve">    ↳ SAUCE MAYONNAISE</t>
  </si>
  <si>
    <t xml:space="preserve">        ↳ Huile de tournesol raffinée vrac</t>
  </si>
  <si>
    <t>matiere</t>
  </si>
  <si>
    <t xml:space="preserve">        ↳ Vinaigre d'alcool blanc 1,5L</t>
  </si>
  <si>
    <t xml:space="preserve">        ↳ Sel fin de cuisine</t>
  </si>
  <si>
    <t xml:space="preserve">        ↳ Poivre noir moulu</t>
  </si>
  <si>
    <t xml:space="preserve">        ↳ Piment de Cayenne</t>
  </si>
  <si>
    <t xml:space="preserve">        ↳ Moutarde de Dijon seau 5kg</t>
  </si>
  <si>
    <t xml:space="preserve">        ↳ Jaune d'oeuf liquide pasteurisé</t>
  </si>
  <si>
    <t xml:space="preserve">    ↳ Crème fraîche liquide 15% MG allégée</t>
  </si>
  <si>
    <t>Fiche technique — SAUCE CHANTILLY (MAYONNAISE)</t>
  </si>
  <si>
    <t>SAUCE CHANTILLY (MAYONNAISE)  GRO_CDC_203F</t>
  </si>
  <si>
    <t>1.</t>
  </si>
  <si>
    <t xml:space="preserve">    SAUCE MAYONNAISE</t>
  </si>
  <si>
    <t>↳ SAUCE MAYONNAISE  GRO_CDC_203A</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</si>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</sst>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0.001</v>
      </c>
      <c r="E7" s="6">
        <f>D7*$B$2</f>
        <v>0.001</v>
      </c>
      <c r="F7" t="s">
        <v>15</v>
      </c>
      <c r="G7" s="8">
        <f>E7*9.8</f>
        <v>0.0098</v>
      </c>
    </row>
    <row r="8">
      <c r="A8" t="s">
        <v>16</v>
      </c>
      <c r="B8" t="s">
        <v>17</v>
      </c>
      <c r="C8" t="s">
        <v>14</v>
      </c>
      <c r="D8" s="4">
        <v>0.006</v>
      </c>
      <c r="E8" s="6">
        <f>D8*$B$2</f>
        <v>0.006</v>
      </c>
      <c r="F8" t="s">
        <v>15</v>
      </c>
      <c r="G8" s="8">
        <f>E8*12.5</f>
        <v>0.075</v>
      </c>
    </row>
    <row r="9">
      <c r="A9" t="s">
        <v>18</v>
      </c>
      <c r="B9" t="s">
        <v>19</v>
      </c>
      <c r="C9" t="s">
        <v>20</v>
      </c>
      <c r="D9" s="4">
        <v>0.09</v>
      </c>
      <c r="E9" s="6">
        <f>D9*$B$2</f>
        <v>0.09</v>
      </c>
      <c r="F9" t="s">
        <v>15</v>
      </c>
      <c r="G9" s="8">
        <f>E9*3.71</f>
        <v>0.3339</v>
      </c>
    </row>
    <row r="10">
      <c r="A10" t="s">
        <v>21</v>
      </c>
      <c r="B10" t="s">
        <v>22</v>
      </c>
      <c r="C10" t="s">
        <v>20</v>
      </c>
      <c r="D10" s="4">
        <v>0.3</v>
      </c>
      <c r="E10" s="6">
        <f>D10*$B$2</f>
        <v>0.3</v>
      </c>
      <c r="F10" t="s">
        <v>23</v>
      </c>
      <c r="G10" s="8">
        <f>E10*1.56</f>
        <v>0.468</v>
      </c>
    </row>
    <row r="11">
      <c r="A11" t="s">
        <v>24</v>
      </c>
      <c r="B11" t="s">
        <v>25</v>
      </c>
      <c r="C11" t="s">
        <v>26</v>
      </c>
      <c r="D11" s="4">
        <v>3</v>
      </c>
      <c r="E11" s="6">
        <f>D11*$B$2</f>
        <v>3</v>
      </c>
      <c r="F11" t="s">
        <v>27</v>
      </c>
      <c r="G11" s="8">
        <f>E11*1.05</f>
        <v>3.15</v>
      </c>
    </row>
    <row r="12">
      <c r="A12" t="s">
        <v>28</v>
      </c>
      <c r="B12" t="s">
        <v>29</v>
      </c>
      <c r="C12" t="s">
        <v>30</v>
      </c>
      <c r="D12" s="4">
        <v>0.5</v>
      </c>
      <c r="E12" s="6">
        <f>D12*$B$2</f>
        <v>0.5</v>
      </c>
      <c r="F12" t="s">
        <v>27</v>
      </c>
      <c r="G12" s="8">
        <f>E12*2.2</f>
        <v>1.1</v>
      </c>
    </row>
    <row r="13">
      <c r="A13" t="s">
        <v>31</v>
      </c>
      <c r="B13" t="s">
        <v>32</v>
      </c>
      <c r="C13" t="s">
        <v>33</v>
      </c>
      <c r="D13" s="4">
        <v>0.25</v>
      </c>
      <c r="E13" s="6">
        <f>D13*$B$2</f>
        <v>0.25</v>
      </c>
      <c r="F13" t="s">
        <v>15</v>
      </c>
      <c r="G13" s="8">
        <f>E13*5.8</f>
        <v>1.45</v>
      </c>
    </row>
    <row r="14">
      <c r="A14" t="s">
        <v>34</v>
      </c>
      <c r="B14" t="s">
        <v>35</v>
      </c>
      <c r="C14" t="s">
        <v>36</v>
      </c>
      <c r="D14" s="4">
        <v>0.015</v>
      </c>
      <c r="E14" s="6">
        <f>D14*$B$2</f>
        <v>0.015</v>
      </c>
      <c r="F14" t="s">
        <v>15</v>
      </c>
      <c r="G14" s="8">
        <f>E14*0.35</f>
        <v>0.00525</v>
      </c>
    </row>
    <row r="15">
      <c r="A15"/>
      <c r="B15"/>
      <c r="C15"/>
      <c r="D15"/>
      <c r="E15"/>
      <c r="F15" t="s" s="9">
        <v>37</v>
      </c>
      <c r="G15" s="10">
        <f>SUM(G7:G14)</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38</v>
      </c>
      <c r="B1" t="s" s="7">
        <v>39</v>
      </c>
      <c r="C1" t="s" s="7">
        <v>40</v>
      </c>
      <c r="D1" t="s" s="7">
        <v>41</v>
      </c>
      <c r="E1" t="s" s="7">
        <v>42</v>
      </c>
      <c r="F1" t="s" s="7">
        <v>43</v>
      </c>
    </row>
    <row r="2">
      <c r="A2" t="s">
        <v>44</v>
      </c>
      <c r="B2">
        <v>1</v>
      </c>
      <c r="C2"/>
      <c r="D2" t="inlineStr" s="11">
        <is>
          <t>Laver et désinfecter une calotte et un fouet comme l'indique la procédure. Dans la calotte, monter la crème fleurette. Ajouter délicatement la crème fouettée à la mayonnaise à l'aide du fouet.</t>
        </is>
      </c>
      <c r="E2" t="s" s="11"/>
      <c r="F2"/>
    </row>
    <row r="3">
      <c r="A3" t="s">
        <v>45</v>
      </c>
      <c r="B3">
        <v>1</v>
      </c>
      <c r="C3"/>
      <c r="D3" t="inlineStr" s="11">
        <is>
          <t>Dans la cuve du batteur, au fouet, mélanger la moutarde, le sel, le poivre, le poivre de Cayenne, les jaunes d'œufs pasteurisés et un quart du volume du vinaigre. En deuxième vitesse, incorporer l'huile en filet régulier. En fin de montage de la mayonnaise, ajouter le reste du vinaigre. En troisième vitesse, serrer la mayonnaise pendant 2 minutes. Vérifier l'assaisonnement et la consistance de la sauce.</t>
        </is>
      </c>
      <c r="E3" t="s" s="11"/>
      <c r="F3"/>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1"/>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46</v>
      </c>
      <c r="B1" t="s" s="7">
        <v>47</v>
      </c>
      <c r="C1" t="s" s="7">
        <v>48</v>
      </c>
      <c r="D1" t="s" s="7">
        <v>49</v>
      </c>
      <c r="E1" t="s" s="7">
        <v>10</v>
      </c>
    </row>
    <row r="2">
      <c r="A2">
        <v>0</v>
      </c>
      <c r="B2" t="s">
        <v>44</v>
      </c>
      <c r="C2" t="s">
        <v>50</v>
      </c>
      <c r="D2" s="6">
        <f>'Besoins'!$B$2*100</f>
        <v>100</v>
      </c>
      <c r="E2" t="s">
        <v>3</v>
      </c>
    </row>
    <row r="3">
      <c r="A3">
        <v>1</v>
      </c>
      <c r="B3" t="s">
        <v>51</v>
      </c>
      <c r="C3" t="s">
        <v>50</v>
      </c>
      <c r="D3" s="6">
        <f>'Besoins'!$B$2*100</f>
        <v>100</v>
      </c>
      <c r="E3" t="s">
        <v>3</v>
      </c>
    </row>
    <row r="4">
      <c r="A4">
        <v>2</v>
      </c>
      <c r="B4" t="s">
        <v>52</v>
      </c>
      <c r="C4" t="s">
        <v>53</v>
      </c>
      <c r="D4" s="6">
        <f>'Besoins'!$B$2*3</f>
        <v>3</v>
      </c>
      <c r="E4" t="s">
        <v>27</v>
      </c>
    </row>
    <row r="5">
      <c r="A5">
        <v>2</v>
      </c>
      <c r="B5" t="s">
        <v>54</v>
      </c>
      <c r="C5" t="s">
        <v>53</v>
      </c>
      <c r="D5" s="6">
        <f>'Besoins'!$B$2*0.3</f>
        <v>0.3</v>
      </c>
      <c r="E5" t="s">
        <v>27</v>
      </c>
    </row>
    <row r="6">
      <c r="A6">
        <v>2</v>
      </c>
      <c r="B6" t="s">
        <v>55</v>
      </c>
      <c r="C6" t="s">
        <v>53</v>
      </c>
      <c r="D6" s="6">
        <f>'Besoins'!$B$2*0.015</f>
        <v>0.015</v>
      </c>
      <c r="E6" t="s">
        <v>15</v>
      </c>
    </row>
    <row r="7">
      <c r="A7">
        <v>2</v>
      </c>
      <c r="B7" t="s">
        <v>56</v>
      </c>
      <c r="C7" t="s">
        <v>53</v>
      </c>
      <c r="D7" s="6">
        <f>'Besoins'!$B$2*0.006</f>
        <v>0.006</v>
      </c>
      <c r="E7" t="s">
        <v>15</v>
      </c>
    </row>
    <row r="8">
      <c r="A8">
        <v>2</v>
      </c>
      <c r="B8" t="s">
        <v>57</v>
      </c>
      <c r="C8" t="s">
        <v>53</v>
      </c>
      <c r="D8" s="6">
        <f>'Besoins'!$B$2*0.001</f>
        <v>0.001</v>
      </c>
      <c r="E8" t="s">
        <v>15</v>
      </c>
    </row>
    <row r="9">
      <c r="A9">
        <v>2</v>
      </c>
      <c r="B9" t="s">
        <v>58</v>
      </c>
      <c r="C9" t="s">
        <v>53</v>
      </c>
      <c r="D9" s="6">
        <f>'Besoins'!$B$2*0.09</f>
        <v>0.09</v>
      </c>
      <c r="E9" t="s">
        <v>15</v>
      </c>
    </row>
    <row r="10">
      <c r="A10">
        <v>2</v>
      </c>
      <c r="B10" t="s">
        <v>59</v>
      </c>
      <c r="C10" t="s">
        <v>53</v>
      </c>
      <c r="D10" s="6">
        <f>'Besoins'!$B$2*0.25</f>
        <v>0.25</v>
      </c>
      <c r="E10" t="s">
        <v>15</v>
      </c>
    </row>
    <row r="11">
      <c r="A11">
        <v>1</v>
      </c>
      <c r="B11" t="s">
        <v>60</v>
      </c>
      <c r="C11" t="s">
        <v>53</v>
      </c>
      <c r="D11" s="6">
        <f>'Besoins'!$B$2*0.5</f>
        <v>0.5</v>
      </c>
      <c r="E11" t="s">
        <v>27</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9"/>
  <cols>
    <col min="1" max="1" width="22" customWidth="1"/>
    <col min="2" max="2" width="52" customWidth="1"/>
    <col min="3" max="3" width="14" customWidth="1"/>
    <col min="4" max="4" width="10" customWidth="1"/>
  </cols>
  <sheetData>
    <row r="1" customHeight="1" ht="24">
      <c r="A1" t="s" s="2">
        <v>61</v>
      </c>
      <c r="B1"/>
      <c r="C1"/>
      <c r="D1"/>
    </row>
    <row r="2">
      <c r="A2" t="str" s="12">
        <f>"GRO_CDC_203F · GRO.SAUCES · référence : "&amp;Besoins!B3&amp;" "&amp;Besoins!C3&amp;" · multiplicateur réglable sur la feuille ""Besoins"""</f>
        <v>GRO_CDC_203F · GRO.SAUCES · référence : 100 pc · multiplicateur réglable sur la feuille </v>
      </c>
      <c r="B2"/>
      <c r="C2"/>
      <c r="D2"/>
    </row>
    <row r="3">
      <c r="A3"/>
      <c r="B3"/>
      <c r="C3"/>
      <c r="D3"/>
    </row>
    <row r="4">
      <c r="A4" t="s" s="13">
        <v>62</v>
      </c>
      <c r="B4"/>
      <c r="C4"/>
      <c r="D4"/>
    </row>
    <row r="5">
      <c r="A5" t="s" s="14">
        <v>63</v>
      </c>
      <c r="B5" t="str" s="11">
        <f>Procedure!D2</f>
        <v>Laver et désinfecter une calotte et un fouet comme l'indique la procédure. Dans la calotte, monter la crème fleurette. Ajouter délicatement la crème fouettée à la mayonnaise à l'aide du fouet.</v>
      </c>
      <c r="C5"/>
      <c r="D5"/>
    </row>
    <row r="6">
      <c r="A6"/>
      <c r="B6" t="s">
        <v>64</v>
      </c>
      <c r="C6" s="6">
        <f>'Besoins'!$B$2*100</f>
        <v>100</v>
      </c>
      <c r="D6" t="s">
        <v>3</v>
      </c>
    </row>
    <row r="7">
      <c r="A7"/>
      <c r="B7" t="str">
        <f>Besoins!B12</f>
        <v>Crème fraîche liquide 15% MG allégée</v>
      </c>
      <c r="C7" s="6">
        <f>Besoins!E12</f>
        <v>0.5</v>
      </c>
      <c r="D7" t="str">
        <f>Besoins!F12</f>
        <v>lt</v>
      </c>
    </row>
    <row r="8">
      <c r="A8"/>
      <c r="B8"/>
      <c r="C8"/>
      <c r="D8"/>
    </row>
    <row r="9">
      <c r="A9" t="s" s="13">
        <v>65</v>
      </c>
      <c r="B9"/>
      <c r="C9"/>
      <c r="D9"/>
    </row>
    <row r="10">
      <c r="A10" t="s" s="14">
        <v>63</v>
      </c>
      <c r="B10" t="str" s="11">
        <f>Procedure!D3</f>
        <v>Dans la cuve du batteur, au fouet, mélanger la moutarde, le sel, le poivre, le poivre de Cayenne, les jaunes d'œufs pasteurisés et un quart du volume du vinaigre. En deuxième vitesse, incorporer l'huile en filet régulier. En fin de montage de la mayonnaise, ajouter le reste du vinaigre. En troisième vitesse, serrer la mayonnaise pendant 2 minutes. Vérifier l'assaisonnement et la consistance de la sauce.</v>
      </c>
      <c r="C10"/>
      <c r="D10"/>
    </row>
    <row r="11">
      <c r="A11"/>
      <c r="B11" t="str">
        <f>Besoins!B11</f>
        <v>Huile de tournesol raffinée vrac</v>
      </c>
      <c r="C11" s="6">
        <f>Besoins!E11</f>
        <v>3</v>
      </c>
      <c r="D11" t="str">
        <f>Besoins!F11</f>
        <v>lt</v>
      </c>
    </row>
    <row r="12">
      <c r="A12"/>
      <c r="B12" t="str">
        <f>Besoins!B10</f>
        <v>Vinaigre d'alcool blanc 1,5L</v>
      </c>
      <c r="C12" s="6">
        <f>Besoins!E10</f>
        <v>0.3</v>
      </c>
      <c r="D12" t="str">
        <f>Besoins!F10</f>
        <v>lt</v>
      </c>
    </row>
    <row r="13">
      <c r="A13"/>
      <c r="B13" t="str">
        <f>Besoins!B14</f>
        <v>Sel fin de cuisine</v>
      </c>
      <c r="C13" s="6">
        <f>Besoins!E14</f>
        <v>0.015</v>
      </c>
      <c r="D13" t="str">
        <f>Besoins!F14</f>
        <v>kg</v>
      </c>
    </row>
    <row r="14">
      <c r="A14"/>
      <c r="B14" t="str">
        <f>Besoins!B8</f>
        <v>Poivre noir moulu</v>
      </c>
      <c r="C14" s="6">
        <f>Besoins!E8</f>
        <v>0.006</v>
      </c>
      <c r="D14" t="str">
        <f>Besoins!F8</f>
        <v>kg</v>
      </c>
    </row>
    <row r="15">
      <c r="A15"/>
      <c r="B15" t="str">
        <f>Besoins!B7</f>
        <v>Piment de Cayenne</v>
      </c>
      <c r="C15" s="6">
        <f>Besoins!E7</f>
        <v>0.001</v>
      </c>
      <c r="D15" t="str">
        <f>Besoins!F7</f>
        <v>kg</v>
      </c>
    </row>
    <row r="16">
      <c r="A16"/>
      <c r="B16" t="str">
        <f>Besoins!B9</f>
        <v>Moutarde de Dijon seau 5kg</v>
      </c>
      <c r="C16" s="6">
        <f>Besoins!E9</f>
        <v>0.09</v>
      </c>
      <c r="D16" t="str">
        <f>Besoins!F9</f>
        <v>kg</v>
      </c>
    </row>
    <row r="17">
      <c r="A17"/>
      <c r="B17" t="str">
        <f>Besoins!B13</f>
        <v>Jaune d'oeuf liquide pasteurisé</v>
      </c>
      <c r="C17" s="6">
        <f>Besoins!E13</f>
        <v>0.25</v>
      </c>
      <c r="D17" t="str">
        <f>Besoins!F13</f>
        <v>kg</v>
      </c>
    </row>
    <row r="18">
      <c r="A18"/>
      <c r="B18"/>
      <c r="C18"/>
      <c r="D18"/>
    </row>
    <row r="19">
      <c r="A19" t="s" s="15">
        <v>66</v>
      </c>
      <c r="B19"/>
      <c r="C19"/>
      <c r="D19"/>
    </row>
  </sheetData>
  <sheetProtection sheet="1"/>
  <mergeCells count="7">
    <mergeCell ref="A1:D1"/>
    <mergeCell ref="A2:D2"/>
    <mergeCell ref="A4:D4"/>
    <mergeCell ref="B5:D5"/>
    <mergeCell ref="A9:D9"/>
    <mergeCell ref="B10:D10"/>
    <mergeCell ref="A19:D1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2026-08-05T09:32:01Z</dcterms:created>
  <dc:title>SAUCE CHANTILLY (MAYONNAISE)</dc:title>
  <dc:subject/>
  <dc:creator>CUIS.web</dc:creator>
  <cp:lastModifiedBy/>
  <cp:keywords/>
  <dc:description>Export automatique — moteur récursif d'origine : Bernard Vandendaele</dc:description>
  <cp:category/>
  <dc:language>en-US</dc:language>
  <dcterms:modified xsi:type="dcterms:W3CDTF">2026-08-05T09:32:01Z</dcterms:modified>
  <cp:revision>1</cp:revision>
</cp:coreProperties>
</file>