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<sst xmlns="http://schemas.openxmlformats.org/spreadsheetml/2006/main" count="65" uniqueCount="65">
  <si>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</si>
  <si>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</si>
  <si>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</si>
  <si>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</si>
  <si>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</si>
  <si>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</si>
  <si>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</si>
  <si>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</si>
  <si>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</si>
  <si>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</si>
  <si>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</si>
  <si>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</si>
  <si>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</si>
  <si>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</si>
  <si>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</si>
  <si>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</si>
  <si>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</si>
  <si>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</si>
  <si>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</si>
  <si>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</si>
  <si>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</si>
  <si>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</si>
  <si>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</si>
  <si>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</si>
  <si>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</si>
  <si>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</si>
  <si>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</si>
  <si>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</si>
  <si>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</si>
  <si>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</si>
  <si>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</si>
  <si>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</si>
  <si>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</si>
  <si>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</si>
  <si>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</si>
  <si>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</si>
  <si>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</si>
  <si>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</si>
  <si>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</si>
  <si>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</si>
  <si>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</si>
  <si>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</si>
  <si>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</si>
  <si>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</si>
  <si>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CAKE — VARIANTE EMMENTHAL OIGNON</t>
  </si>
  <si>
    <t>Oignons émincés (RNM4G100918) fournis crus — la "tombée" (cuisson préalable) fait partie de cette étape, pas un produit acheté déjà préparé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</si>
  <si>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</si>
  <si>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</si>
  <si>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</si>
  <si>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</si>
  <si>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</si>
  <si>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</si>
  <si>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</si>
  <si>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</si>
  <si>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</si>
  <si>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</si>
  <si>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</si>
  <si>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</si>
  <si>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</si>
  <si>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Oignons émincés 4G</t>
  </si>
  <si>
    <t>Fiche technique — CAKE — VARIANTE EMMENTHAL OIGNON</t>
  </si>
  <si>
    <t>CAKE — VARIANTE EMMENTHAL OIGNON  GRO_CDC_026A-V4</t>
  </si>
  <si>
    <t>1.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</si>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</sst>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E7*12.5</f>
        <v>0.125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15</v>
      </c>
      <c r="G8" s="8">
        <f>E8*0.56</f>
        <v>1.12</v>
      </c>
    </row>
    <row r="9">
      <c r="A9" t="s">
        <v>19</v>
      </c>
      <c r="B9" t="s">
        <v>20</v>
      </c>
      <c r="C9" t="s">
        <v>21</v>
      </c>
      <c r="D9" s="4">
        <v>1.7</v>
      </c>
      <c r="E9" s="6">
        <f>D9*$B$2</f>
        <v>1.7</v>
      </c>
      <c r="F9" t="s">
        <v>15</v>
      </c>
      <c r="G9" s="8">
        <f>E9*5.2</f>
        <v>8.84</v>
      </c>
    </row>
    <row r="10">
      <c r="A10" t="s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15</v>
      </c>
      <c r="G10" s="8">
        <f>E10*8.1</f>
        <v>12.15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15</v>
      </c>
      <c r="G11" s="8">
        <f>E11*4.32</f>
        <v>2.16</v>
      </c>
    </row>
    <row r="12">
      <c r="A12" t="s">
        <v>28</v>
      </c>
      <c r="B12" t="s">
        <v>29</v>
      </c>
      <c r="C12" t="s">
        <v>30</v>
      </c>
      <c r="D12" s="4">
        <v>0.07</v>
      </c>
      <c r="E12" s="6">
        <f>D12*$B$2</f>
        <v>0.07</v>
      </c>
      <c r="F12" t="s">
        <v>15</v>
      </c>
      <c r="G12" s="8">
        <f>E12*4.2</f>
        <v>0.294</v>
      </c>
    </row>
    <row r="13">
      <c r="A13" t="s">
        <v>31</v>
      </c>
      <c r="B13" t="s">
        <v>32</v>
      </c>
      <c r="C13" t="s">
        <v>33</v>
      </c>
      <c r="D13" s="4">
        <v>1.98</v>
      </c>
      <c r="E13" s="6">
        <f>D13*$B$2</f>
        <v>1.98</v>
      </c>
      <c r="F13" t="s">
        <v>15</v>
      </c>
      <c r="G13" s="8">
        <f>E13*3.9</f>
        <v>7.722</v>
      </c>
    </row>
    <row r="14">
      <c r="A14" t="s">
        <v>34</v>
      </c>
      <c r="B14" t="s">
        <v>35</v>
      </c>
      <c r="C14" t="s">
        <v>36</v>
      </c>
      <c r="D14" s="4">
        <v>0.035</v>
      </c>
      <c r="E14" s="6">
        <f>D14*$B$2</f>
        <v>0.035</v>
      </c>
      <c r="F14" t="s">
        <v>15</v>
      </c>
      <c r="G14" s="8">
        <f>E14*0.35</f>
        <v>0.01225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/>
      <c r="D2" t="inlineStr" s="11">
        <is>
          <t>Procéder comme pour la recette de base (voir GRO_CDC_026A). Faire tomber (cuire à couvert, à feu doux, sans coloration) les oignons émincés avant incorporation avec l'emmenthal.</t>
        </is>
      </c>
      <c r="E2" t="s" s="11">
        <v>45</v>
      </c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44</v>
      </c>
      <c r="C2" t="s">
        <v>50</v>
      </c>
      <c r="D2" s="6">
        <f>'Besoins'!$B$2*100</f>
        <v>100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'Besoins'!$B$2*2</f>
        <v>2</v>
      </c>
      <c r="E3" t="s">
        <v>15</v>
      </c>
    </row>
    <row r="4">
      <c r="A4">
        <v>1</v>
      </c>
      <c r="B4" t="s">
        <v>53</v>
      </c>
      <c r="C4" t="s">
        <v>52</v>
      </c>
      <c r="D4" s="6">
        <f>'Besoins'!$B$2*1.5</f>
        <v>1.5</v>
      </c>
      <c r="E4" t="s">
        <v>15</v>
      </c>
    </row>
    <row r="5">
      <c r="A5">
        <v>1</v>
      </c>
      <c r="B5" t="s">
        <v>53</v>
      </c>
      <c r="C5" t="s">
        <v>52</v>
      </c>
      <c r="D5" s="6">
        <f>'Besoins'!$B$2*0.2</f>
        <v>0.2</v>
      </c>
      <c r="E5" t="s">
        <v>15</v>
      </c>
    </row>
    <row r="6">
      <c r="A6">
        <v>1</v>
      </c>
      <c r="B6" t="s">
        <v>54</v>
      </c>
      <c r="C6" t="s">
        <v>52</v>
      </c>
      <c r="D6" s="6">
        <f>'Besoins'!$B$2*1.98</f>
        <v>1.98</v>
      </c>
      <c r="E6" t="s">
        <v>15</v>
      </c>
    </row>
    <row r="7">
      <c r="A7">
        <v>1</v>
      </c>
      <c r="B7" t="s">
        <v>55</v>
      </c>
      <c r="C7" t="s">
        <v>52</v>
      </c>
      <c r="D7" s="6">
        <f>'Besoins'!$B$2*0.07</f>
        <v>0.07</v>
      </c>
      <c r="E7" t="s">
        <v>15</v>
      </c>
    </row>
    <row r="8">
      <c r="A8">
        <v>1</v>
      </c>
      <c r="B8" t="s">
        <v>56</v>
      </c>
      <c r="C8" t="s">
        <v>52</v>
      </c>
      <c r="D8" s="6">
        <f>'Besoins'!$B$2*0.035</f>
        <v>0.035</v>
      </c>
      <c r="E8" t="s">
        <v>15</v>
      </c>
    </row>
    <row r="9">
      <c r="A9">
        <v>1</v>
      </c>
      <c r="B9" t="s">
        <v>57</v>
      </c>
      <c r="C9" t="s">
        <v>52</v>
      </c>
      <c r="D9" s="6">
        <f>'Besoins'!$B$2*0.01</f>
        <v>0.01</v>
      </c>
      <c r="E9" t="s">
        <v>15</v>
      </c>
    </row>
    <row r="10">
      <c r="A10">
        <v>1</v>
      </c>
      <c r="B10" t="s">
        <v>58</v>
      </c>
      <c r="C10" t="s">
        <v>52</v>
      </c>
      <c r="D10" s="6">
        <f>'Besoins'!$B$2*1.5</f>
        <v>1.5</v>
      </c>
      <c r="E10" t="s">
        <v>15</v>
      </c>
    </row>
    <row r="11">
      <c r="A11">
        <v>1</v>
      </c>
      <c r="B11" t="s">
        <v>59</v>
      </c>
      <c r="C11" t="s">
        <v>52</v>
      </c>
      <c r="D11" s="6">
        <f>'Besoins'!$B$2*0.5</f>
        <v>0.5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60</v>
      </c>
      <c r="B1"/>
      <c r="C1"/>
      <c r="D1"/>
    </row>
    <row r="2">
      <c r="A2" t="str" s="12">
        <f>"GRO_CDC_026A-V4 · GRO.ENT.CH · référence : "&amp;Besoins!B3&amp;" "&amp;Besoins!C3&amp;" · multiplicateur réglable sur la feuille ""Besoins"""</f>
        <v>GRO_CDC_026A-V4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61</v>
      </c>
      <c r="B4"/>
      <c r="C4"/>
      <c r="D4"/>
    </row>
    <row r="5">
      <c r="A5" t="s" s="14">
        <v>62</v>
      </c>
      <c r="B5" t="str" s="11">
        <f>Procedure!D2</f>
        <v>Procéder comme pour la recette de base (voir GRO_CDC_026A). Faire tomber (cuire à couvert, à feu doux, sans coloration) les oignons émincés avant incorporation avec l'emmenthal.</v>
      </c>
      <c r="C5"/>
      <c r="D5"/>
    </row>
    <row r="6">
      <c r="A6"/>
      <c r="B6" t="str">
        <f>Besoins!B8</f>
        <v>Farine de blé T55</v>
      </c>
      <c r="C6" s="6">
        <f>Besoins!E8</f>
        <v>2</v>
      </c>
      <c r="D6" t="str">
        <f>Besoins!F8</f>
        <v>kg</v>
      </c>
    </row>
    <row r="7">
      <c r="A7"/>
      <c r="B7" t="s">
        <v>63</v>
      </c>
      <c r="C7" s="6">
        <f>'Besoins'!$B$2*1.5</f>
        <v>1.5</v>
      </c>
      <c r="D7" t="s">
        <v>15</v>
      </c>
    </row>
    <row r="8">
      <c r="A8"/>
      <c r="B8" t="s">
        <v>63</v>
      </c>
      <c r="C8" s="6">
        <f>'Besoins'!$B$2*0.2</f>
        <v>0.2</v>
      </c>
      <c r="D8" t="s">
        <v>15</v>
      </c>
    </row>
    <row r="9">
      <c r="A9"/>
      <c r="B9" t="str">
        <f>Besoins!B13</f>
        <v>Oeuf entier liquide pasteurisé</v>
      </c>
      <c r="C9" s="6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6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6">
        <f>Besoins!E14</f>
        <v>0.035</v>
      </c>
      <c r="D11" t="str">
        <f>Besoins!F14</f>
        <v>kg</v>
      </c>
    </row>
    <row r="12">
      <c r="A12"/>
      <c r="B12" t="str">
        <f>Besoins!B7</f>
        <v>Poivre noir moulu</v>
      </c>
      <c r="C12" s="6">
        <f>Besoins!E7</f>
        <v>0.01</v>
      </c>
      <c r="D12" t="str">
        <f>Besoins!F7</f>
        <v>kg</v>
      </c>
    </row>
    <row r="13">
      <c r="A13"/>
      <c r="B13" t="str">
        <f>Besoins!B10</f>
        <v>EMMENTAL 1 kg rapé</v>
      </c>
      <c r="C13" s="6">
        <f>Besoins!E10</f>
        <v>1.5</v>
      </c>
      <c r="D13" t="str">
        <f>Besoins!F10</f>
        <v>kg</v>
      </c>
    </row>
    <row r="14">
      <c r="A14"/>
      <c r="B14" t="str">
        <f>Besoins!B11</f>
        <v>Oignons émincés 4G</v>
      </c>
      <c r="C14" s="6">
        <f>Besoins!E11</f>
        <v>0.5</v>
      </c>
      <c r="D14" t="str">
        <f>Besoins!F11</f>
        <v>kg</v>
      </c>
    </row>
    <row r="15">
      <c r="A15"/>
      <c r="B15" t="str" s="15">
        <f>"ℹ "&amp;Procedure!E2</f>
        <v>ℹ</v>
      </c>
      <c r="C15"/>
      <c r="D15"/>
    </row>
    <row r="16">
      <c r="A16"/>
      <c r="B16"/>
      <c r="C16"/>
      <c r="D16"/>
    </row>
    <row r="17">
      <c r="A17" t="s" s="16">
        <v>64</v>
      </c>
      <c r="B17"/>
      <c r="C17"/>
      <c r="D17"/>
    </row>
  </sheetData>
  <sheetProtection sheet="1"/>
  <mergeCells count="6">
    <mergeCell ref="A1:D1"/>
    <mergeCell ref="A2:D2"/>
    <mergeCell ref="A4:D4"/>
    <mergeCell ref="B5:D5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2026-08-05T12:24:34Z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2026-08-05T12:24:34Z</dcterms:modified>
  <cp:revision>1</cp:revision>
</cp:coreProperties>
</file>