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<sst xmlns="http://schemas.openxmlformats.org/spreadsheetml/2006/main" count="114" uniqueCount="114">
  <si>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</si>
  <si>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</si>
  <si>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</si>
  <si>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</si>
  <si>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</si>
  <si>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</si>
  <si>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</si>
  <si>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</si>
  <si>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</si>
  <si>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</si>
  <si>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</si>
  <si>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</si>
  <si>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</si>
  <si>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</si>
  <si>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</si>
  <si>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</si>
  <si>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</si>
  <si>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</si>
  <si>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</si>
  <si>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</si>
  <si>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</si>
  <si>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</si>
  <si>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</si>
  <si>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</si>
  <si>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</si>
  <si>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</si>
  <si>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</si>
  <si>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</si>
  <si>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</si>
  <si>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</si>
  <si>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</si>
  <si>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</si>
  <si>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</si>
  <si>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</si>
  <si>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</si>
  <si>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</si>
  <si>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</si>
  <si>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</si>
  <si>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</si>
  <si>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</si>
  <si>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</si>
  <si>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</si>
  <si>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</si>
  <si>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</si>
  <si>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</si>
  <si>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Pita aux falafels (Ferrandi)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</si>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</sst>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0.401053</v>
      </c>
      <c r="E7" s="6">
        <f>D7*$B$2</f>
        <v>0.401053</v>
      </c>
      <c r="F7" t="s">
        <v>15</v>
      </c>
      <c r="G7" s="8">
        <f>E7*0.004299996</f>
        <v>0.001725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8">
        <f>E8*9</f>
        <v>5.4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8">
        <f>E9*6.5</f>
        <v>3.25</v>
      </c>
    </row>
    <row r="10">
      <c r="A10" t="s">
        <v>21</v>
      </c>
      <c r="B10" t="s">
        <v>22</v>
      </c>
      <c r="C10" t="s">
        <v>23</v>
      </c>
      <c r="D10" s="4">
        <v>0.017895</v>
      </c>
      <c r="E10" s="6">
        <f>D10*$B$2</f>
        <v>0.017895</v>
      </c>
      <c r="F10" t="s">
        <v>3</v>
      </c>
      <c r="G10" s="8">
        <f>E10*1.1999823532</f>
        <v>0.021474</v>
      </c>
    </row>
    <row r="11">
      <c r="A11" t="s">
        <v>24</v>
      </c>
      <c r="B11" t="s">
        <v>25</v>
      </c>
      <c r="C11" t="s">
        <v>26</v>
      </c>
      <c r="D11" s="4">
        <v>0.58</v>
      </c>
      <c r="E11" s="6">
        <f>D11*$B$2</f>
        <v>0.58</v>
      </c>
      <c r="F11" t="s">
        <v>3</v>
      </c>
      <c r="G11" s="8">
        <f>E11*0.82</f>
        <v>0.4756</v>
      </c>
    </row>
    <row r="12">
      <c r="A12" t="s" s="9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3</v>
      </c>
      <c r="G12" s="8">
        <f>E12*0</f>
        <v>0</v>
      </c>
    </row>
    <row r="13">
      <c r="A13" t="s" s="9">
        <v>30</v>
      </c>
      <c r="B13" t="s">
        <v>31</v>
      </c>
      <c r="C13" t="s">
        <v>29</v>
      </c>
      <c r="D13" s="4">
        <v>0.1</v>
      </c>
      <c r="E13" s="6">
        <f>D13*$B$2</f>
        <v>0.1</v>
      </c>
      <c r="F13" t="s">
        <v>3</v>
      </c>
      <c r="G13" s="8">
        <f>E13*0</f>
        <v>0</v>
      </c>
    </row>
    <row r="14">
      <c r="A14" t="s">
        <v>32</v>
      </c>
      <c r="B14" t="s">
        <v>33</v>
      </c>
      <c r="C14" t="s">
        <v>34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 t="s">
        <v>35</v>
      </c>
      <c r="B15" t="s">
        <v>36</v>
      </c>
      <c r="C15" t="s">
        <v>37</v>
      </c>
      <c r="D15" s="4">
        <v>0.001053</v>
      </c>
      <c r="E15" s="6">
        <f>D15*$B$2</f>
        <v>0.001053</v>
      </c>
      <c r="F15" t="s">
        <v>3</v>
      </c>
      <c r="G15" s="8">
        <f>E15*5.7979707103</f>
        <v>0.006105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>
        <v>58</v>
      </c>
      <c r="F5" t="s">
        <v>59</v>
      </c>
    </row>
    <row r="6">
      <c r="A6" t="s">
        <v>45</v>
      </c>
      <c r="B6">
        <v>5</v>
      </c>
      <c r="C6" t="s">
        <v>60</v>
      </c>
      <c r="D6" t="s" s="12">
        <v>61</v>
      </c>
      <c r="E6" t="s" s="12"/>
      <c r="F6"/>
    </row>
    <row r="7">
      <c r="A7" t="s">
        <v>62</v>
      </c>
      <c r="B7">
        <v>1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62</v>
      </c>
      <c r="B8">
        <v>2</v>
      </c>
      <c r="C8" t="s">
        <v>63</v>
      </c>
      <c r="D8" t="s" s="12">
        <v>67</v>
      </c>
      <c r="E8" t="s" s="12"/>
      <c r="F8"/>
    </row>
    <row r="9">
      <c r="A9" t="s">
        <v>62</v>
      </c>
      <c r="B9">
        <v>3</v>
      </c>
      <c r="C9" t="s">
        <v>68</v>
      </c>
      <c r="D9" t="s" s="12">
        <v>69</v>
      </c>
      <c r="E9" t="s" s="12"/>
      <c r="F9"/>
    </row>
    <row r="10">
      <c r="A10" t="s">
        <v>62</v>
      </c>
      <c r="B10">
        <v>4</v>
      </c>
      <c r="C10" t="s">
        <v>63</v>
      </c>
      <c r="D10" t="s" s="12">
        <v>70</v>
      </c>
      <c r="E10" t="s" s="12">
        <v>71</v>
      </c>
      <c r="F10" t="s">
        <v>72</v>
      </c>
    </row>
    <row r="11">
      <c r="A11" t="s">
        <v>73</v>
      </c>
      <c r="B11">
        <v>1</v>
      </c>
      <c r="C11" t="s">
        <v>63</v>
      </c>
      <c r="D11" t="s" s="12">
        <v>74</v>
      </c>
      <c r="E11" t="s" s="12">
        <v>65</v>
      </c>
      <c r="F11" t="s">
        <v>66</v>
      </c>
    </row>
    <row r="12">
      <c r="A12" t="s">
        <v>73</v>
      </c>
      <c r="B12">
        <v>2</v>
      </c>
      <c r="C12" t="s">
        <v>68</v>
      </c>
      <c r="D12" t="s" s="12">
        <v>75</v>
      </c>
      <c r="E12" t="s" s="12"/>
      <c r="F12"/>
    </row>
    <row r="13">
      <c r="A13" t="s">
        <v>73</v>
      </c>
      <c r="B13">
        <v>3</v>
      </c>
      <c r="C13" t="s">
        <v>76</v>
      </c>
      <c r="D13" t="s" s="12">
        <v>77</v>
      </c>
      <c r="E13" t="s" s="12">
        <v>78</v>
      </c>
      <c r="F13" t="s">
        <v>79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45</v>
      </c>
      <c r="C2" t="s">
        <v>84</v>
      </c>
      <c r="D2" s="6">
        <f>'Besoins'!$B$2*1</f>
        <v>1</v>
      </c>
      <c r="E2" t="s">
        <v>3</v>
      </c>
    </row>
    <row r="3">
      <c r="A3">
        <v>1</v>
      </c>
      <c r="B3" t="s">
        <v>85</v>
      </c>
      <c r="C3" t="s">
        <v>86</v>
      </c>
      <c r="D3" s="6">
        <f>'Besoins'!$B$2*0.5</f>
        <v>0.5</v>
      </c>
      <c r="E3" t="s">
        <v>3</v>
      </c>
    </row>
    <row r="4">
      <c r="A4">
        <v>1</v>
      </c>
      <c r="B4" t="s">
        <v>87</v>
      </c>
      <c r="C4" t="s">
        <v>86</v>
      </c>
      <c r="D4" s="6">
        <f>'Besoins'!$B$2*0.3</f>
        <v>0.3</v>
      </c>
      <c r="E4" t="s">
        <v>15</v>
      </c>
    </row>
    <row r="5">
      <c r="A5">
        <v>1</v>
      </c>
      <c r="B5" t="s">
        <v>88</v>
      </c>
      <c r="C5" t="s">
        <v>84</v>
      </c>
      <c r="D5" s="6">
        <f>'Besoins'!$B$2*0.2</f>
        <v>0.2</v>
      </c>
      <c r="E5" t="s">
        <v>3</v>
      </c>
    </row>
    <row r="6">
      <c r="A6">
        <v>2</v>
      </c>
      <c r="B6" t="s">
        <v>89</v>
      </c>
      <c r="C6" t="s">
        <v>84</v>
      </c>
      <c r="D6" s="6">
        <f>'Besoins'!$B$2*0.04</f>
        <v>0.04</v>
      </c>
      <c r="E6" t="s">
        <v>3</v>
      </c>
    </row>
    <row r="7">
      <c r="A7">
        <v>3</v>
      </c>
      <c r="B7" t="s">
        <v>90</v>
      </c>
      <c r="C7" t="s">
        <v>86</v>
      </c>
      <c r="D7" s="6">
        <f>'Besoins'!$B$2*0.0010526316</f>
        <v>0.001053</v>
      </c>
      <c r="E7" t="s">
        <v>3</v>
      </c>
    </row>
    <row r="8">
      <c r="A8">
        <v>3</v>
      </c>
      <c r="B8" t="s">
        <v>91</v>
      </c>
      <c r="C8" t="s">
        <v>86</v>
      </c>
      <c r="D8" s="6">
        <f>'Besoins'!$B$2*0.0210526316</f>
        <v>0.021053</v>
      </c>
      <c r="E8" t="s">
        <v>15</v>
      </c>
    </row>
    <row r="9">
      <c r="A9">
        <v>3</v>
      </c>
      <c r="B9" t="s">
        <v>92</v>
      </c>
      <c r="C9" t="s">
        <v>86</v>
      </c>
      <c r="D9" s="6">
        <f>'Besoins'!$B$2*0.0178947368</f>
        <v>0.017895</v>
      </c>
      <c r="E9" t="s">
        <v>3</v>
      </c>
    </row>
    <row r="10">
      <c r="A10">
        <v>2</v>
      </c>
      <c r="B10" t="s">
        <v>93</v>
      </c>
      <c r="C10" t="s">
        <v>86</v>
      </c>
      <c r="D10" s="6">
        <f>'Besoins'!$B$2*0.08</f>
        <v>0.08</v>
      </c>
      <c r="E10" t="s">
        <v>15</v>
      </c>
    </row>
    <row r="11">
      <c r="A11">
        <v>2</v>
      </c>
      <c r="B11" t="s">
        <v>94</v>
      </c>
      <c r="C11" t="s">
        <v>86</v>
      </c>
      <c r="D11" s="6">
        <f>'Besoins'!$B$2*0.08</f>
        <v>0.08</v>
      </c>
      <c r="E11" t="s">
        <v>3</v>
      </c>
    </row>
    <row r="12">
      <c r="A12">
        <v>1</v>
      </c>
      <c r="B12" t="s">
        <v>95</v>
      </c>
      <c r="C12" t="s">
        <v>86</v>
      </c>
      <c r="D12" s="6">
        <f>'Besoins'!$B$2*0.009</f>
        <v>0.009</v>
      </c>
      <c r="E12" t="s">
        <v>3</v>
      </c>
    </row>
    <row r="13">
      <c r="A13">
        <v>1</v>
      </c>
      <c r="B13" t="s">
        <v>96</v>
      </c>
      <c r="C13" t="s">
        <v>86</v>
      </c>
      <c r="D13" s="6">
        <f>'Besoins'!$B$2*0.6</f>
        <v>0.6</v>
      </c>
      <c r="E13" t="s">
        <v>3</v>
      </c>
    </row>
    <row r="14">
      <c r="A14">
        <v>1</v>
      </c>
      <c r="B14" t="s">
        <v>97</v>
      </c>
      <c r="C14" t="s">
        <v>86</v>
      </c>
      <c r="D14" s="6">
        <f>'Besoins'!$B$2*0.5</f>
        <v>0.5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'Besoins'!$B$2*0.2</f>
        <v>0.2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'Besoins'!$B$2*0.1</f>
        <v>0.1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tout, pétrissez moyen.</v>
      </c>
      <c r="C5"/>
      <c r="D5"/>
    </row>
    <row r="6">
      <c r="A6"/>
      <c r="B6" t="s">
        <v>103</v>
      </c>
      <c r="C6" s="6">
        <f>'Besoins'!$B$2*0.5</f>
        <v>0.5</v>
      </c>
      <c r="D6" t="s">
        <v>3</v>
      </c>
    </row>
    <row r="7">
      <c r="A7"/>
      <c r="B7" t="s">
        <v>104</v>
      </c>
      <c r="C7" s="6">
        <f>'Besoins'!$B$2*0.3</f>
        <v>0.3</v>
      </c>
      <c r="D7" t="s">
        <v>15</v>
      </c>
    </row>
    <row r="8">
      <c r="A8"/>
      <c r="B8" t="s">
        <v>105</v>
      </c>
      <c r="C8" s="6">
        <f>'Besoins'!$B$2*0.2</f>
        <v>0.2</v>
      </c>
      <c r="D8" t="s">
        <v>3</v>
      </c>
    </row>
    <row r="9">
      <c r="A9"/>
      <c r="B9" t="str">
        <f>Besoins!B14</f>
        <v>Sel fin de cuisine</v>
      </c>
      <c r="C9" s="6">
        <f>Besoins!E14</f>
        <v>0.009</v>
      </c>
      <c r="D9" t="str">
        <f>Besoins!F14</f>
        <v>kg</v>
      </c>
    </row>
    <row r="10">
      <c r="A10"/>
      <c r="B10" t="str" s="16">
        <f>"ℹ "&amp;Procedure!E2</f>
        <v>ℹ</v>
      </c>
      <c r="C10"/>
      <c r="D10"/>
    </row>
    <row r="11">
      <c r="A11" t="s" s="15">
        <v>106</v>
      </c>
      <c r="B11" t="str" s="12">
        <f>"[POINTER] "&amp;Procedure!D3</f>
        <v>[POINTER] Pointez.</v>
      </c>
      <c r="C11"/>
      <c r="D11"/>
    </row>
    <row r="12">
      <c r="A12" t="s" s="15">
        <v>107</v>
      </c>
      <c r="B12" t="str" s="12">
        <f>"[DIVISER] "&amp;Procedure!D4</f>
        <v>[DIVISER] Divisez en 10, boulez, semoule abondante, détendez sous torchon.</v>
      </c>
      <c r="C12"/>
      <c r="D12"/>
    </row>
    <row r="13">
      <c r="A13" t="s" s="15">
        <v>108</v>
      </c>
      <c r="B13" t="str" s="12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6">
        <f>"ℹ "&amp;Procedure!E5</f>
        <v>ℹ</v>
      </c>
      <c r="C14"/>
      <c r="D14"/>
    </row>
    <row r="15">
      <c r="A15" t="s" s="15">
        <v>109</v>
      </c>
      <c r="B15" t="str" s="12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6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6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6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6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4">
        <v>110</v>
      </c>
      <c r="B21"/>
      <c r="C21"/>
      <c r="D21"/>
    </row>
    <row r="22">
      <c r="A22" t="s" s="15">
        <v>102</v>
      </c>
      <c r="B22" t="str" s="12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104</v>
      </c>
      <c r="C23" s="6">
        <f>'Besoins'!$B$2*0.08</f>
        <v>0.08</v>
      </c>
      <c r="D23" t="s">
        <v>15</v>
      </c>
    </row>
    <row r="24">
      <c r="A24"/>
      <c r="B24" t="str" s="16">
        <f>"ℹ "&amp;Procedure!E7</f>
        <v>ℹ</v>
      </c>
      <c r="C24"/>
      <c r="D24"/>
    </row>
    <row r="25">
      <c r="A25" t="s" s="15">
        <v>106</v>
      </c>
      <c r="B25" t="str" s="12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111</v>
      </c>
      <c r="C26" s="6">
        <f>'Besoins'!$B$2*0.04</f>
        <v>0.04</v>
      </c>
      <c r="D26" t="s">
        <v>3</v>
      </c>
    </row>
    <row r="27">
      <c r="A27" t="s" s="15">
        <v>107</v>
      </c>
      <c r="B27" t="str" s="12">
        <f>"[INCORPORER] "&amp;Procedure!D9</f>
        <v>[INCORPORER] Ajouter la farine de tradition T65 (120g), mélanger au fouet.</v>
      </c>
      <c r="C27"/>
      <c r="D27"/>
    </row>
    <row r="28">
      <c r="A28"/>
      <c r="B28" t="s">
        <v>103</v>
      </c>
      <c r="C28" s="6">
        <f>'Besoins'!$B$2*0.08</f>
        <v>0.08</v>
      </c>
      <c r="D28" t="s">
        <v>3</v>
      </c>
    </row>
    <row r="29">
      <c r="A29" t="s" s="15">
        <v>108</v>
      </c>
      <c r="B29" t="str" s="12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6">
        <f>"ℹ "&amp;Procedure!E10</f>
        <v>ℹ</v>
      </c>
      <c r="C30"/>
      <c r="D30"/>
    </row>
    <row r="31">
      <c r="A31"/>
      <c r="B31"/>
      <c r="C31"/>
      <c r="D31"/>
    </row>
    <row r="32">
      <c r="A32" t="s" s="14">
        <v>112</v>
      </c>
      <c r="B32"/>
      <c r="C32"/>
      <c r="D32"/>
    </row>
    <row r="33">
      <c r="A33" t="s" s="15">
        <v>102</v>
      </c>
      <c r="B33" t="str" s="12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6">
        <f>Besoins!E15</f>
        <v>0.001053</v>
      </c>
      <c r="D34" t="str">
        <f>Besoins!F15</f>
        <v>kg</v>
      </c>
    </row>
    <row r="35">
      <c r="A35"/>
      <c r="B35" t="s">
        <v>104</v>
      </c>
      <c r="C35" s="6">
        <f>'Besoins'!$B$2*0.0210526316</f>
        <v>0.021053</v>
      </c>
      <c r="D35" t="s">
        <v>15</v>
      </c>
    </row>
    <row r="36">
      <c r="A36"/>
      <c r="B36" t="str" s="16">
        <f>"ℹ "&amp;Procedure!E11</f>
        <v>ℹ</v>
      </c>
      <c r="C36"/>
      <c r="D36"/>
    </row>
    <row r="37">
      <c r="A37" t="s" s="15">
        <v>106</v>
      </c>
      <c r="B37" t="str" s="12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6">
        <f>Besoins!E10</f>
        <v>0.017895</v>
      </c>
      <c r="D38" t="str">
        <f>Besoins!F10</f>
        <v>kg</v>
      </c>
    </row>
    <row r="39">
      <c r="A39" t="s" s="15">
        <v>107</v>
      </c>
      <c r="B39" t="str" s="12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6">
        <f>"ℹ "&amp;Procedure!E13</f>
        <v>ℹ</v>
      </c>
      <c r="C40"/>
      <c r="D40"/>
    </row>
    <row r="41">
      <c r="A41"/>
      <c r="B41"/>
      <c r="C41"/>
      <c r="D41"/>
    </row>
    <row r="42">
      <c r="A42" t="s" s="17">
        <v>113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2026-08-08T16:33:46Z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2026-08-08T16:33:46Z</dcterms:modified>
  <cp:revision>1</cp:revision>
</cp:coreProperties>
</file>