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<sst xmlns="http://schemas.openxmlformats.org/spreadsheetml/2006/main" count="124" uniqueCount="124">
  <si>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</si>
  <si>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</si>
  <si>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</si>
  <si>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</si>
  <si>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</si>
  <si>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</si>
  <si>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</si>
  <si>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</si>
  <si>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</si>
  <si>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</si>
  <si>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</si>
  <si>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</si>
  <si>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</si>
  <si>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</si>
  <si>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</si>
  <si>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</si>
  <si>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</si>
  <si>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</si>
  <si>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</si>
  <si>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</si>
  <si>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</si>
  <si>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</si>
  <si>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</si>
  <si>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</si>
  <si>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</si>
  <si>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</si>
  <si>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</si>
  <si>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</si>
  <si>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</si>
  <si>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</si>
  <si>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</si>
  <si>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</si>
  <si>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</si>
  <si>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</si>
  <si>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</si>
  <si>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</si>
  <si>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</si>
  <si>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</si>
  <si>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</si>
  <si>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</si>
  <si>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</si>
  <si>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</si>
  <si>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</si>
  <si>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</si>
  <si>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</si>
  <si>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</si>
  <si>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</si>
  <si>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</si>
  <si>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</si>
  <si>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</si>
  <si>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</si>
  <si>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</si>
  <si>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</si>
  <si>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polaire au saumon (Ferrandi)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</si>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</sst>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0.965</v>
      </c>
      <c r="C3" t="s" s="5">
        <v>3</v>
      </c>
      <c r="D3"/>
      <c r="E3"/>
      <c r="F3"/>
    </row>
    <row r="4">
      <c r="A4" t="s">
        <v>4</v>
      </c>
      <c r="B4" s="6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0.287895</v>
      </c>
      <c r="E7" s="6">
        <f>D7*$B$2</f>
        <v>0.287895</v>
      </c>
      <c r="F7" t="s">
        <v>15</v>
      </c>
      <c r="G7" s="8">
        <f>E7*0.0042999961</f>
        <v>0.001238</v>
      </c>
    </row>
    <row r="8">
      <c r="A8" t="s" s="9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8">
        <f>E9*28</f>
        <v>7</v>
      </c>
    </row>
    <row r="10">
      <c r="A10" t="s">
        <v>22</v>
      </c>
      <c r="B10" t="s">
        <v>23</v>
      </c>
      <c r="C10" t="s">
        <v>24</v>
      </c>
      <c r="D10" s="4">
        <v>0.156711</v>
      </c>
      <c r="E10" s="6">
        <f>D10*$B$2</f>
        <v>0.156711</v>
      </c>
      <c r="F10" t="s">
        <v>3</v>
      </c>
      <c r="G10" s="8">
        <f>E10*1.1999963728</f>
        <v>0.188053</v>
      </c>
    </row>
    <row r="11">
      <c r="A11" t="s">
        <v>25</v>
      </c>
      <c r="B11" t="s">
        <v>26</v>
      </c>
      <c r="C11" t="s">
        <v>27</v>
      </c>
      <c r="D11" s="4">
        <v>0.38</v>
      </c>
      <c r="E11" s="6">
        <f>D11*$B$2</f>
        <v>0.38</v>
      </c>
      <c r="F11" t="s">
        <v>3</v>
      </c>
      <c r="G11" s="8">
        <f>E11*0.82</f>
        <v>0.3116</v>
      </c>
    </row>
    <row r="12">
      <c r="A12" t="s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3</v>
      </c>
      <c r="G12" s="8">
        <f>E12*3.2</f>
        <v>0.096</v>
      </c>
    </row>
    <row r="13">
      <c r="A13" t="s">
        <v>31</v>
      </c>
      <c r="B13" t="s">
        <v>32</v>
      </c>
      <c r="C13" t="s">
        <v>33</v>
      </c>
      <c r="D13" s="4">
        <v>0.075</v>
      </c>
      <c r="E13" s="6">
        <f>D13*$B$2</f>
        <v>0.075</v>
      </c>
      <c r="F13" t="s">
        <v>15</v>
      </c>
      <c r="G13" s="8">
        <f>E13*6</f>
        <v>0.45</v>
      </c>
    </row>
    <row r="14">
      <c r="A14" t="s" s="9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3</v>
      </c>
      <c r="G14" s="8">
        <f>E14*0</f>
        <v>0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8">
        <f>E15*2.2</f>
        <v>0.022</v>
      </c>
    </row>
    <row r="16">
      <c r="A16" t="s">
        <v>40</v>
      </c>
      <c r="B16" t="s">
        <v>41</v>
      </c>
      <c r="C16" t="s">
        <v>42</v>
      </c>
      <c r="D16" s="4">
        <v>0.012</v>
      </c>
      <c r="E16" s="6">
        <f>D16*$B$2</f>
        <v>0.012</v>
      </c>
      <c r="F16" t="s">
        <v>3</v>
      </c>
      <c r="G16" s="8">
        <f>E16*0.35</f>
        <v>0.0042</v>
      </c>
    </row>
    <row r="17">
      <c r="A17" t="s">
        <v>43</v>
      </c>
      <c r="B17" t="s">
        <v>44</v>
      </c>
      <c r="C17" t="s">
        <v>45</v>
      </c>
      <c r="D17" s="4">
        <v>0.000395</v>
      </c>
      <c r="E17" s="6">
        <f>D17*$B$2</f>
        <v>0.000395</v>
      </c>
      <c r="F17" t="s">
        <v>3</v>
      </c>
      <c r="G17" s="8">
        <f>E17*5.7961359094</f>
        <v>0.002289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 t="s">
        <v>56</v>
      </c>
    </row>
    <row r="3">
      <c r="A3" t="s">
        <v>53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/>
      <c r="F4" t="s">
        <v>62</v>
      </c>
    </row>
    <row r="5">
      <c r="A5" t="s">
        <v>53</v>
      </c>
      <c r="B5">
        <v>4</v>
      </c>
      <c r="C5" t="s">
        <v>63</v>
      </c>
      <c r="D5" t="s" s="12">
        <v>64</v>
      </c>
      <c r="E5" t="s" s="12"/>
      <c r="F5" t="s">
        <v>65</v>
      </c>
    </row>
    <row r="6">
      <c r="A6" t="s">
        <v>53</v>
      </c>
      <c r="B6">
        <v>5</v>
      </c>
      <c r="C6" t="s">
        <v>66</v>
      </c>
      <c r="D6" t="s" s="12">
        <v>67</v>
      </c>
      <c r="E6" t="s" s="12"/>
      <c r="F6"/>
    </row>
    <row r="7">
      <c r="A7" t="s">
        <v>68</v>
      </c>
      <c r="B7">
        <v>1</v>
      </c>
      <c r="C7" t="s">
        <v>69</v>
      </c>
      <c r="D7" t="s" s="12">
        <v>70</v>
      </c>
      <c r="E7" t="s" s="12">
        <v>71</v>
      </c>
      <c r="F7" t="s">
        <v>72</v>
      </c>
    </row>
    <row r="8">
      <c r="A8" t="s">
        <v>68</v>
      </c>
      <c r="B8">
        <v>2</v>
      </c>
      <c r="C8" t="s">
        <v>69</v>
      </c>
      <c r="D8" t="s" s="12">
        <v>73</v>
      </c>
      <c r="E8" t="s" s="12"/>
      <c r="F8"/>
    </row>
    <row r="9">
      <c r="A9" t="s">
        <v>68</v>
      </c>
      <c r="B9">
        <v>3</v>
      </c>
      <c r="C9" t="s">
        <v>74</v>
      </c>
      <c r="D9" t="s" s="12">
        <v>75</v>
      </c>
      <c r="E9" t="s" s="12"/>
      <c r="F9"/>
    </row>
    <row r="10">
      <c r="A10" t="s">
        <v>68</v>
      </c>
      <c r="B10">
        <v>4</v>
      </c>
      <c r="C10" t="s">
        <v>69</v>
      </c>
      <c r="D10" t="s" s="12">
        <v>76</v>
      </c>
      <c r="E10" t="s" s="12">
        <v>77</v>
      </c>
      <c r="F10" t="s">
        <v>78</v>
      </c>
    </row>
    <row r="11">
      <c r="A11" t="s">
        <v>79</v>
      </c>
      <c r="B11">
        <v>1</v>
      </c>
      <c r="C11" t="s">
        <v>69</v>
      </c>
      <c r="D11" t="s" s="12">
        <v>80</v>
      </c>
      <c r="E11" t="s" s="12">
        <v>71</v>
      </c>
      <c r="F11" t="s">
        <v>72</v>
      </c>
    </row>
    <row r="12">
      <c r="A12" t="s">
        <v>79</v>
      </c>
      <c r="B12">
        <v>2</v>
      </c>
      <c r="C12" t="s">
        <v>74</v>
      </c>
      <c r="D12" t="s" s="12">
        <v>81</v>
      </c>
      <c r="E12" t="s" s="12"/>
      <c r="F12"/>
    </row>
    <row r="13">
      <c r="A13" t="s">
        <v>79</v>
      </c>
      <c r="B13">
        <v>3</v>
      </c>
      <c r="C13" t="s">
        <v>82</v>
      </c>
      <c r="D13" t="s" s="12">
        <v>83</v>
      </c>
      <c r="E13" t="s" s="12">
        <v>84</v>
      </c>
      <c r="F13" t="s">
        <v>85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53</v>
      </c>
      <c r="C2" t="s">
        <v>90</v>
      </c>
      <c r="D2" s="6">
        <f>'Besoins'!$B$2*0.965</f>
        <v>0.965</v>
      </c>
      <c r="E2" t="s">
        <v>3</v>
      </c>
    </row>
    <row r="3">
      <c r="A3">
        <v>1</v>
      </c>
      <c r="B3" t="s">
        <v>91</v>
      </c>
      <c r="C3" t="s">
        <v>92</v>
      </c>
      <c r="D3" s="6">
        <f>'Besoins'!$B$2*0.35</f>
        <v>0.35</v>
      </c>
      <c r="E3" t="s">
        <v>3</v>
      </c>
    </row>
    <row r="4">
      <c r="A4">
        <v>1</v>
      </c>
      <c r="B4" t="s">
        <v>93</v>
      </c>
      <c r="C4" t="s">
        <v>92</v>
      </c>
      <c r="D4" s="6">
        <f>'Besoins'!$B$2*0.15</f>
        <v>0.15</v>
      </c>
      <c r="E4" t="s">
        <v>3</v>
      </c>
    </row>
    <row r="5">
      <c r="A5">
        <v>1</v>
      </c>
      <c r="B5" t="s">
        <v>94</v>
      </c>
      <c r="C5" t="s">
        <v>92</v>
      </c>
      <c r="D5" s="6">
        <f>'Besoins'!$B$2*0.25</f>
        <v>0.25</v>
      </c>
      <c r="E5" t="s">
        <v>15</v>
      </c>
    </row>
    <row r="6">
      <c r="A6">
        <v>1</v>
      </c>
      <c r="B6" t="s">
        <v>95</v>
      </c>
      <c r="C6" t="s">
        <v>90</v>
      </c>
      <c r="D6" s="6">
        <f>'Besoins'!$B$2*0.075</f>
        <v>0.075</v>
      </c>
      <c r="E6" t="s">
        <v>3</v>
      </c>
    </row>
    <row r="7">
      <c r="A7">
        <v>2</v>
      </c>
      <c r="B7" t="s">
        <v>96</v>
      </c>
      <c r="C7" t="s">
        <v>90</v>
      </c>
      <c r="D7" s="6">
        <f>'Besoins'!$B$2*0.015</f>
        <v>0.015</v>
      </c>
      <c r="E7" t="s">
        <v>3</v>
      </c>
    </row>
    <row r="8">
      <c r="A8">
        <v>3</v>
      </c>
      <c r="B8" t="s">
        <v>97</v>
      </c>
      <c r="C8" t="s">
        <v>92</v>
      </c>
      <c r="D8" s="6">
        <f>'Besoins'!$B$2*0.0003947368</f>
        <v>0.000395</v>
      </c>
      <c r="E8" t="s">
        <v>3</v>
      </c>
    </row>
    <row r="9">
      <c r="A9">
        <v>3</v>
      </c>
      <c r="B9" t="s">
        <v>98</v>
      </c>
      <c r="C9" t="s">
        <v>92</v>
      </c>
      <c r="D9" s="6">
        <f>'Besoins'!$B$2*0.0078947368</f>
        <v>0.007895</v>
      </c>
      <c r="E9" t="s">
        <v>15</v>
      </c>
    </row>
    <row r="10">
      <c r="A10">
        <v>3</v>
      </c>
      <c r="B10" t="s">
        <v>99</v>
      </c>
      <c r="C10" t="s">
        <v>92</v>
      </c>
      <c r="D10" s="6">
        <f>'Besoins'!$B$2*0.0067105263</f>
        <v>0.006711</v>
      </c>
      <c r="E10" t="s">
        <v>3</v>
      </c>
    </row>
    <row r="11">
      <c r="A11">
        <v>2</v>
      </c>
      <c r="B11" t="s">
        <v>100</v>
      </c>
      <c r="C11" t="s">
        <v>92</v>
      </c>
      <c r="D11" s="6">
        <f>'Besoins'!$B$2*0.03</f>
        <v>0.03</v>
      </c>
      <c r="E11" t="s">
        <v>15</v>
      </c>
    </row>
    <row r="12">
      <c r="A12">
        <v>2</v>
      </c>
      <c r="B12" t="s">
        <v>101</v>
      </c>
      <c r="C12" t="s">
        <v>92</v>
      </c>
      <c r="D12" s="6">
        <f>'Besoins'!$B$2*0.03</f>
        <v>0.03</v>
      </c>
      <c r="E12" t="s">
        <v>3</v>
      </c>
    </row>
    <row r="13">
      <c r="A13">
        <v>1</v>
      </c>
      <c r="B13" t="s">
        <v>102</v>
      </c>
      <c r="C13" t="s">
        <v>92</v>
      </c>
      <c r="D13" s="6">
        <f>'Besoins'!$B$2*0.075</f>
        <v>0.075</v>
      </c>
      <c r="E13" t="s">
        <v>15</v>
      </c>
    </row>
    <row r="14">
      <c r="A14">
        <v>1</v>
      </c>
      <c r="B14" t="s">
        <v>103</v>
      </c>
      <c r="C14" t="s">
        <v>92</v>
      </c>
      <c r="D14" s="6">
        <f>'Besoins'!$B$2*0.01</f>
        <v>0.01</v>
      </c>
      <c r="E14" t="s">
        <v>3</v>
      </c>
    </row>
    <row r="15">
      <c r="A15">
        <v>1</v>
      </c>
      <c r="B15" t="s">
        <v>104</v>
      </c>
      <c r="C15" t="s">
        <v>92</v>
      </c>
      <c r="D15" s="6">
        <f>'Besoins'!$B$2*0.012</f>
        <v>0.012</v>
      </c>
      <c r="E15" t="s">
        <v>3</v>
      </c>
    </row>
    <row r="16">
      <c r="A16">
        <v>1</v>
      </c>
      <c r="B16" t="s">
        <v>105</v>
      </c>
      <c r="C16" t="s">
        <v>92</v>
      </c>
      <c r="D16" s="6">
        <f>'Besoins'!$B$2*0.25</f>
        <v>0.25</v>
      </c>
      <c r="E16" t="s">
        <v>3</v>
      </c>
    </row>
    <row r="17">
      <c r="A17">
        <v>1</v>
      </c>
      <c r="B17" t="s">
        <v>106</v>
      </c>
      <c r="C17" t="s">
        <v>92</v>
      </c>
      <c r="D17" s="6">
        <f>'Besoins'!$B$2*0.03</f>
        <v>0.03</v>
      </c>
      <c r="E17" t="s">
        <v>3</v>
      </c>
    </row>
    <row r="18">
      <c r="A18">
        <v>1</v>
      </c>
      <c r="B18" t="s">
        <v>107</v>
      </c>
      <c r="C18" t="s">
        <v>92</v>
      </c>
      <c r="D18" s="6">
        <f>'Besoins'!$B$2*0.15</f>
        <v>0.15</v>
      </c>
      <c r="E18" t="s">
        <v>3</v>
      </c>
    </row>
    <row r="19">
      <c r="A19">
        <v>1</v>
      </c>
      <c r="B19" t="s">
        <v>108</v>
      </c>
      <c r="C19" t="s">
        <v>92</v>
      </c>
      <c r="D19" s="6">
        <f>'Besoins'!$B$2*0.25</f>
        <v>0.25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109</v>
      </c>
      <c r="B1"/>
      <c r="C1"/>
      <c r="D1"/>
    </row>
    <row r="2">
      <c r="A2" t="str" s="13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"[MÉLANGER] "&amp;Procedure!D2</f>
        <v>[MÉLANGER] Mélangez tout, pétrissez rapide jusqu'à pâte lisse.</v>
      </c>
      <c r="C5"/>
      <c r="D5"/>
    </row>
    <row r="6">
      <c r="A6"/>
      <c r="B6" t="s">
        <v>112</v>
      </c>
      <c r="C6" s="6">
        <f>'Besoins'!$B$2*0.35</f>
        <v>0.35</v>
      </c>
      <c r="D6" t="s">
        <v>3</v>
      </c>
    </row>
    <row r="7">
      <c r="A7"/>
      <c r="B7" t="s">
        <v>113</v>
      </c>
      <c r="C7" s="6">
        <f>'Besoins'!$B$2*0.15</f>
        <v>0.15</v>
      </c>
      <c r="D7" t="s">
        <v>3</v>
      </c>
    </row>
    <row r="8">
      <c r="A8"/>
      <c r="B8" t="s">
        <v>114</v>
      </c>
      <c r="C8" s="6">
        <f>'Besoins'!$B$2*0.25</f>
        <v>0.25</v>
      </c>
      <c r="D8" t="s">
        <v>15</v>
      </c>
    </row>
    <row r="9">
      <c r="A9"/>
      <c r="B9" t="s">
        <v>115</v>
      </c>
      <c r="C9" s="6">
        <f>'Besoins'!$B$2*0.075</f>
        <v>0.075</v>
      </c>
      <c r="D9" t="s">
        <v>3</v>
      </c>
    </row>
    <row r="10">
      <c r="A10"/>
      <c r="B10" t="str">
        <f>Besoins!B13</f>
        <v>Crème liquide entière 35% MG UHT</v>
      </c>
      <c r="C10" s="6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6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6">
        <f>Besoins!E16</f>
        <v>0.012</v>
      </c>
      <c r="D12" t="str">
        <f>Besoins!F16</f>
        <v>kg</v>
      </c>
    </row>
    <row r="13">
      <c r="A13" t="s" s="15">
        <v>116</v>
      </c>
      <c r="B13" t="str" s="12">
        <f>"[POINTER] "&amp;Procedure!D3</f>
        <v>[POINTER] Boulez, pointez à température ambiante.</v>
      </c>
      <c r="C13"/>
      <c r="D13"/>
    </row>
    <row r="14">
      <c r="A14" t="s" s="15">
        <v>117</v>
      </c>
      <c r="B14" t="str" s="12">
        <f>"[DIVISER] "&amp;Procedure!D4</f>
        <v>[DIVISER] Divisez en 12 boules, détendez au réfrigérateur, abaissez en disques piqués.</v>
      </c>
      <c r="C14"/>
      <c r="D14"/>
    </row>
    <row r="15">
      <c r="A15" t="s" s="15">
        <v>118</v>
      </c>
      <c r="B15" t="str" s="12">
        <f>"[POÊLER] "&amp;Procedure!D5</f>
        <v>[POÊLER] Poêle huilée, cuisez à feu moyen sur les deux faces.</v>
      </c>
      <c r="C15"/>
      <c r="D15"/>
    </row>
    <row r="16">
      <c r="A16" t="s" s="15">
        <v>119</v>
      </c>
      <c r="B16" t="str" s="12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6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6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6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6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4">
        <v>120</v>
      </c>
      <c r="B22"/>
      <c r="C22"/>
      <c r="D22"/>
    </row>
    <row r="23">
      <c r="A23" t="s" s="15">
        <v>111</v>
      </c>
      <c r="B23" t="str" s="12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114</v>
      </c>
      <c r="C24" s="6">
        <f>'Besoins'!$B$2*0.03</f>
        <v>0.03</v>
      </c>
      <c r="D24" t="s">
        <v>15</v>
      </c>
    </row>
    <row r="25">
      <c r="A25"/>
      <c r="B25" t="str" s="16">
        <f>"ℹ "&amp;Procedure!E7</f>
        <v>ℹ</v>
      </c>
      <c r="C25"/>
      <c r="D25"/>
    </row>
    <row r="26">
      <c r="A26" t="s" s="15">
        <v>116</v>
      </c>
      <c r="B26" t="str" s="12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121</v>
      </c>
      <c r="C27" s="6">
        <f>'Besoins'!$B$2*0.015</f>
        <v>0.015</v>
      </c>
      <c r="D27" t="s">
        <v>3</v>
      </c>
    </row>
    <row r="28">
      <c r="A28" t="s" s="15">
        <v>117</v>
      </c>
      <c r="B28" t="str" s="12">
        <f>"[INCORPORER] "&amp;Procedure!D9</f>
        <v>[INCORPORER] Ajouter la farine de tradition T65 (120g), mélanger au fouet.</v>
      </c>
      <c r="C28"/>
      <c r="D28"/>
    </row>
    <row r="29">
      <c r="A29"/>
      <c r="B29" t="s">
        <v>112</v>
      </c>
      <c r="C29" s="6">
        <f>'Besoins'!$B$2*0.03</f>
        <v>0.03</v>
      </c>
      <c r="D29" t="s">
        <v>3</v>
      </c>
    </row>
    <row r="30">
      <c r="A30" t="s" s="15">
        <v>118</v>
      </c>
      <c r="B30" t="str" s="12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6">
        <f>"ℹ "&amp;Procedure!E10</f>
        <v>ℹ</v>
      </c>
      <c r="C31"/>
      <c r="D31"/>
    </row>
    <row r="32">
      <c r="A32"/>
      <c r="B32"/>
      <c r="C32"/>
      <c r="D32"/>
    </row>
    <row r="33">
      <c r="A33" t="s" s="14">
        <v>122</v>
      </c>
      <c r="B33"/>
      <c r="C33"/>
      <c r="D33"/>
    </row>
    <row r="34">
      <c r="A34" t="s" s="15">
        <v>111</v>
      </c>
      <c r="B34" t="str" s="12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6">
        <f>Besoins!E17</f>
        <v>0.000395</v>
      </c>
      <c r="D35" t="str">
        <f>Besoins!F17</f>
        <v>kg</v>
      </c>
    </row>
    <row r="36">
      <c r="A36"/>
      <c r="B36" t="s">
        <v>114</v>
      </c>
      <c r="C36" s="6">
        <f>'Besoins'!$B$2*0.0078947368</f>
        <v>0.007895</v>
      </c>
      <c r="D36" t="s">
        <v>15</v>
      </c>
    </row>
    <row r="37">
      <c r="A37"/>
      <c r="B37" t="str" s="16">
        <f>"ℹ "&amp;Procedure!E11</f>
        <v>ℹ</v>
      </c>
      <c r="C37"/>
      <c r="D37"/>
    </row>
    <row r="38">
      <c r="A38" t="s" s="15">
        <v>116</v>
      </c>
      <c r="B38" t="str" s="12">
        <f>"[INCORPORER] "&amp;Procedure!D12</f>
        <v>[INCORPORER] Incorporer la farine de seigle (85g) au fouet.</v>
      </c>
      <c r="C38"/>
      <c r="D38"/>
    </row>
    <row r="39">
      <c r="A39"/>
      <c r="B39" t="s">
        <v>113</v>
      </c>
      <c r="C39" s="6">
        <f>'Besoins'!$B$2*0.0067105263</f>
        <v>0.006711</v>
      </c>
      <c r="D39" t="s">
        <v>3</v>
      </c>
    </row>
    <row r="40">
      <c r="A40" t="s" s="15">
        <v>117</v>
      </c>
      <c r="B40" t="str" s="12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6">
        <f>"ℹ "&amp;Procedure!E13</f>
        <v>ℹ</v>
      </c>
      <c r="C41"/>
      <c r="D41"/>
    </row>
    <row r="42">
      <c r="A42"/>
      <c r="B42"/>
      <c r="C42"/>
      <c r="D42"/>
    </row>
    <row r="43">
      <c r="A43" t="s" s="17">
        <v>123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2026-08-08T16:10:49Z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2026-08-08T16:10:49Z</dcterms:modified>
  <cp:revision>1</cp:revision>
</cp:coreProperties>
</file>