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<sst xmlns="http://schemas.openxmlformats.org/spreadsheetml/2006/main" count="84" uniqueCount="84">
  <si>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</si>
  <si>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</si>
  <si>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</si>
  <si>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</si>
  <si>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</si>
  <si>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</si>
  <si>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</si>
  <si>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</si>
  <si>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</si>
  <si>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</si>
  <si>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</si>
  <si>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</si>
  <si>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</si>
  <si>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</si>
  <si>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</si>
  <si>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</si>
  <si>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</si>
  <si>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</si>
  <si>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</si>
  <si>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</si>
  <si>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</si>
  <si>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</si>
  <si>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</si>
  <si>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</si>
  <si>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</si>
  <si>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</si>
  <si>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</si>
  <si>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</si>
  <si>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</si>
  <si>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RNM10670123</t>
  </si>
  <si>
    <t>ROQUETTE France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</si>
  <si>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</si>
  <si>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</si>
  <si>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</si>
  <si>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</si>
  <si>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</si>
  <si>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</si>
  <si>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</si>
  <si>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</si>
  <si>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</si>
  <si>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</si>
  <si>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</si>
  <si>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</si>
  <si>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</si>
  <si>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</si>
  <si>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Pizza jambon tomate (Ferrandi)</t>
  </si>
  <si>
    <t>FRASER</t>
  </si>
  <si>
    <t>Frasez tout, pétrissez moyen.</t>
  </si>
  <si>
    <t>≤24°C</t>
  </si>
  <si>
    <t>10 min (prepa)</t>
  </si>
  <si>
    <t>POINTER</t>
  </si>
  <si>
    <t>Pointez avec rabat. Boulez, toute la nuit au réfrigérateur.</t>
  </si>
  <si>
    <t>720 min (repos)</t>
  </si>
  <si>
    <t>DIVISER</t>
  </si>
  <si>
    <t>Divisez en 3, boulez, détendez. Étalez en disques. Apprêt en étuve.</t>
  </si>
  <si>
    <t>45 min (repos)</t>
  </si>
  <si>
    <t>ÉMINCER</t>
  </si>
  <si>
    <t>Mozzarella et champignons émincés, jambon en chiffonnade.</t>
  </si>
  <si>
    <t>ENFOURNER</t>
  </si>
  <si>
    <t>Enfournez plaque très chaude. Roquette et basilic à la sortie.</t>
  </si>
  <si>
    <t>270-280°C</t>
  </si>
  <si>
    <t>9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</si>
  <si>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</si>
  <si>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</si>
  <si>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</si>
  <si>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</si>
  <si>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</si>
  <si>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</si>
  <si>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</si>
  <si>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</si>
  <si>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</si>
  <si>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</si>
  <si>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</si>
  <si>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Mozzarella râpée pizza</t>
  </si>
  <si>
    <t xml:space="preserve">    ↳ jambon cuit supérieur AC 3 noix (noix-sous-noix et patissière)</t>
  </si>
  <si>
    <t xml:space="preserve">    ↳ ROQUETTE France</t>
  </si>
  <si>
    <t>Fiche technique — Pizza jambon tomate (Ferrandi)</t>
  </si>
  <si>
    <t>Pizza jambon tomate (Ferrandi)  FER-PIZZA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</si>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</sst>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0.84</v>
      </c>
      <c r="C3" t="s" s="5">
        <v>3</v>
      </c>
      <c r="D3"/>
      <c r="E3"/>
      <c r="F3"/>
    </row>
    <row r="4">
      <c r="A4" t="s">
        <v>4</v>
      </c>
      <c r="B4" s="6">
        <f>$B$2*B3</f>
        <v>0.84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0.32</v>
      </c>
      <c r="E7" s="6">
        <f>D7*$B$2</f>
        <v>0.32</v>
      </c>
      <c r="F7" t="s">
        <v>15</v>
      </c>
      <c r="G7" s="8">
        <f>E7*0.0043</f>
        <v>0.001376</v>
      </c>
    </row>
    <row r="8">
      <c r="A8" t="s" s="9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19</v>
      </c>
      <c r="G8" s="8">
        <f>E8*0</f>
        <v>0</v>
      </c>
    </row>
    <row r="9">
      <c r="A9" t="s">
        <v>20</v>
      </c>
      <c r="B9" t="s">
        <v>21</v>
      </c>
      <c r="C9" t="s">
        <v>22</v>
      </c>
      <c r="D9" s="4">
        <v>0.5</v>
      </c>
      <c r="E9" s="6">
        <f>D9*$B$2</f>
        <v>0.5</v>
      </c>
      <c r="F9" t="s">
        <v>3</v>
      </c>
      <c r="G9" s="8">
        <f>E9*0.82</f>
        <v>0.41</v>
      </c>
    </row>
    <row r="10">
      <c r="A10" t="s">
        <v>23</v>
      </c>
      <c r="B10" t="s">
        <v>24</v>
      </c>
      <c r="C10" t="s">
        <v>25</v>
      </c>
      <c r="D10" s="4">
        <v>0.02</v>
      </c>
      <c r="E10" s="6">
        <f>D10*$B$2</f>
        <v>0.02</v>
      </c>
      <c r="F10" t="s">
        <v>15</v>
      </c>
      <c r="G10" s="8">
        <f>E10*7.5</f>
        <v>0.15</v>
      </c>
    </row>
    <row r="11">
      <c r="A11" t="s">
        <v>26</v>
      </c>
      <c r="B11" t="s">
        <v>27</v>
      </c>
      <c r="C11" t="s">
        <v>28</v>
      </c>
      <c r="D11" s="4">
        <v>0.3</v>
      </c>
      <c r="E11" s="6">
        <f>D11*$B$2</f>
        <v>0.3</v>
      </c>
      <c r="F11" t="s">
        <v>3</v>
      </c>
      <c r="G11" s="8">
        <f>E11*7.8</f>
        <v>2.34</v>
      </c>
    </row>
    <row r="12">
      <c r="A12" t="s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3</v>
      </c>
      <c r="G12" s="8">
        <f>E12*7</f>
        <v>0.35</v>
      </c>
    </row>
    <row r="13">
      <c r="A13" t="s">
        <v>32</v>
      </c>
      <c r="B13" t="s">
        <v>33</v>
      </c>
      <c r="C13" t="s">
        <v>34</v>
      </c>
      <c r="D13" s="4">
        <v>0.005</v>
      </c>
      <c r="E13" s="6">
        <f>D13*$B$2</f>
        <v>0.005</v>
      </c>
      <c r="F13" t="s">
        <v>3</v>
      </c>
      <c r="G13" s="8">
        <f>E13*2.2</f>
        <v>0.011</v>
      </c>
    </row>
    <row r="14">
      <c r="A14" t="s">
        <v>35</v>
      </c>
      <c r="B14" t="s">
        <v>36</v>
      </c>
      <c r="C14" t="s">
        <v>37</v>
      </c>
      <c r="D14" s="4">
        <v>0.009</v>
      </c>
      <c r="E14" s="6">
        <f>D14*$B$2</f>
        <v>0.009</v>
      </c>
      <c r="F14" t="s">
        <v>3</v>
      </c>
      <c r="G14" s="8">
        <f>E14*0.35</f>
        <v>0.00315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>
        <v>48</v>
      </c>
      <c r="F2" t="s">
        <v>49</v>
      </c>
    </row>
    <row r="3">
      <c r="A3" t="s">
        <v>45</v>
      </c>
      <c r="B3">
        <v>2</v>
      </c>
      <c r="C3" t="s">
        <v>50</v>
      </c>
      <c r="D3" t="s" s="12">
        <v>51</v>
      </c>
      <c r="E3" t="s" s="12"/>
      <c r="F3" t="s">
        <v>52</v>
      </c>
    </row>
    <row r="4">
      <c r="A4" t="s">
        <v>45</v>
      </c>
      <c r="B4">
        <v>3</v>
      </c>
      <c r="C4" t="s">
        <v>53</v>
      </c>
      <c r="D4" t="s" s="12">
        <v>54</v>
      </c>
      <c r="E4" t="s" s="12"/>
      <c r="F4" t="s">
        <v>55</v>
      </c>
    </row>
    <row r="5">
      <c r="A5" t="s">
        <v>45</v>
      </c>
      <c r="B5">
        <v>4</v>
      </c>
      <c r="C5" t="s">
        <v>56</v>
      </c>
      <c r="D5" t="s" s="12">
        <v>57</v>
      </c>
      <c r="E5" t="s" s="12"/>
      <c r="F5"/>
    </row>
    <row r="6">
      <c r="A6" t="s">
        <v>45</v>
      </c>
      <c r="B6">
        <v>5</v>
      </c>
      <c r="C6" t="s">
        <v>58</v>
      </c>
      <c r="D6" t="s" s="12">
        <v>59</v>
      </c>
      <c r="E6" t="s" s="12">
        <v>60</v>
      </c>
      <c r="F6" t="s">
        <v>61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45</v>
      </c>
      <c r="C2" t="s">
        <v>66</v>
      </c>
      <c r="D2" s="6">
        <f>'Besoins'!$B$2*0.84</f>
        <v>0.84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'Besoins'!$B$2*0.5</f>
        <v>0.5</v>
      </c>
      <c r="E3" t="s">
        <v>3</v>
      </c>
    </row>
    <row r="4">
      <c r="A4">
        <v>1</v>
      </c>
      <c r="B4" t="s">
        <v>69</v>
      </c>
      <c r="C4" t="s">
        <v>68</v>
      </c>
      <c r="D4" s="6">
        <f>'Besoins'!$B$2*0.32</f>
        <v>0.32</v>
      </c>
      <c r="E4" t="s">
        <v>15</v>
      </c>
    </row>
    <row r="5">
      <c r="A5">
        <v>1</v>
      </c>
      <c r="B5" t="s">
        <v>70</v>
      </c>
      <c r="C5" t="s">
        <v>68</v>
      </c>
      <c r="D5" s="6">
        <f>'Besoins'!$B$2*0.009</f>
        <v>0.009</v>
      </c>
      <c r="E5" t="s">
        <v>3</v>
      </c>
    </row>
    <row r="6">
      <c r="A6">
        <v>1</v>
      </c>
      <c r="B6" t="s">
        <v>71</v>
      </c>
      <c r="C6" t="s">
        <v>68</v>
      </c>
      <c r="D6" s="6">
        <f>'Besoins'!$B$2*0.005</f>
        <v>0.005</v>
      </c>
      <c r="E6" t="s">
        <v>3</v>
      </c>
    </row>
    <row r="7">
      <c r="A7">
        <v>1</v>
      </c>
      <c r="B7" t="s">
        <v>72</v>
      </c>
      <c r="C7" t="s">
        <v>68</v>
      </c>
      <c r="D7" s="6">
        <f>'Besoins'!$B$2*0.02</f>
        <v>0.02</v>
      </c>
      <c r="E7" t="s">
        <v>15</v>
      </c>
    </row>
    <row r="8">
      <c r="A8">
        <v>1</v>
      </c>
      <c r="B8" t="s">
        <v>73</v>
      </c>
      <c r="C8" t="s">
        <v>68</v>
      </c>
      <c r="D8" s="6">
        <f>'Besoins'!$B$2*0.3</f>
        <v>0.3</v>
      </c>
      <c r="E8" t="s">
        <v>3</v>
      </c>
    </row>
    <row r="9">
      <c r="A9">
        <v>1</v>
      </c>
      <c r="B9" t="s">
        <v>74</v>
      </c>
      <c r="C9" t="s">
        <v>68</v>
      </c>
      <c r="D9" s="6">
        <f>'Besoins'!$B$2*0.15</f>
        <v>0.15</v>
      </c>
      <c r="E9" t="s">
        <v>3</v>
      </c>
    </row>
    <row r="10">
      <c r="A10">
        <v>1</v>
      </c>
      <c r="B10" t="s">
        <v>75</v>
      </c>
      <c r="C10" t="s">
        <v>68</v>
      </c>
      <c r="D10" s="6">
        <f>'Besoins'!$B$2*0.05</f>
        <v>0.05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76</v>
      </c>
      <c r="B1"/>
      <c r="C1"/>
      <c r="D1"/>
    </row>
    <row r="2">
      <c r="A2" t="str" s="13">
        <f>"FER-PIZZA · BOU.SNACKING · référence : "&amp;Besoins!B3&amp;" "&amp;Besoins!C3&amp;" · multiplicateur réglable sur la feuille ""Besoins"""</f>
        <v>FER-PIZZA · BOU.SNACKING · référence : 0,84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77</v>
      </c>
      <c r="B4"/>
      <c r="C4"/>
      <c r="D4"/>
    </row>
    <row r="5">
      <c r="A5" t="s" s="15">
        <v>78</v>
      </c>
      <c r="B5" t="str" s="12">
        <f>"[FRASER] "&amp;Procedure!D2</f>
        <v>[FRASER] Frasez tout, pétrissez moyen.</v>
      </c>
      <c r="C5"/>
      <c r="D5"/>
    </row>
    <row r="6">
      <c r="A6"/>
      <c r="B6" t="str">
        <f>Besoins!B9</f>
        <v>Farine de tradition française T65</v>
      </c>
      <c r="C6" s="6">
        <f>Besoins!E9</f>
        <v>0.5</v>
      </c>
      <c r="D6" t="str">
        <f>Besoins!F9</f>
        <v>kg</v>
      </c>
    </row>
    <row r="7">
      <c r="A7"/>
      <c r="B7" t="str">
        <f>Besoins!B7</f>
        <v>Eau (robinet - moy. France 2026)</v>
      </c>
      <c r="C7" s="6">
        <f>Besoins!E7</f>
        <v>0.32</v>
      </c>
      <c r="D7" t="str">
        <f>Besoins!F7</f>
        <v>lt</v>
      </c>
    </row>
    <row r="8">
      <c r="A8"/>
      <c r="B8" t="str">
        <f>Besoins!B14</f>
        <v>Sel fin de cuisine</v>
      </c>
      <c r="C8" s="6">
        <f>Besoins!E14</f>
        <v>0.009</v>
      </c>
      <c r="D8" t="str">
        <f>Besoins!F14</f>
        <v>kg</v>
      </c>
    </row>
    <row r="9">
      <c r="A9"/>
      <c r="B9" t="str">
        <f>Besoins!B13</f>
        <v>Levure fraîche de boulanger</v>
      </c>
      <c r="C9" s="6">
        <f>Besoins!E13</f>
        <v>0.005</v>
      </c>
      <c r="D9" t="str">
        <f>Besoins!F13</f>
        <v>kg</v>
      </c>
    </row>
    <row r="10">
      <c r="A10"/>
      <c r="B10" t="str">
        <f>Besoins!B10</f>
        <v>Huile d'olive vierge extra</v>
      </c>
      <c r="C10" s="6">
        <f>Besoins!E10</f>
        <v>0.02</v>
      </c>
      <c r="D10" t="str">
        <f>Besoins!F10</f>
        <v>lt</v>
      </c>
    </row>
    <row r="11">
      <c r="A11"/>
      <c r="B11" t="str" s="16">
        <f>"ℹ "&amp;Procedure!E2</f>
        <v>ℹ</v>
      </c>
      <c r="C11"/>
      <c r="D11"/>
    </row>
    <row r="12">
      <c r="A12" t="s" s="15">
        <v>79</v>
      </c>
      <c r="B12" t="str" s="12">
        <f>"[POINTER] "&amp;Procedure!D3</f>
        <v>[POINTER] Pointez avec rabat. Boulez, toute la nuit au réfrigérateur.</v>
      </c>
      <c r="C12"/>
      <c r="D12"/>
    </row>
    <row r="13">
      <c r="A13" t="s" s="15">
        <v>80</v>
      </c>
      <c r="B13" t="str" s="12">
        <f>"[DIVISER] "&amp;Procedure!D4</f>
        <v>[DIVISER] Divisez en 3, boulez, détendez. Étalez en disques. Apprêt en étuve.</v>
      </c>
      <c r="C13"/>
      <c r="D13"/>
    </row>
    <row r="14">
      <c r="A14" t="s" s="15">
        <v>81</v>
      </c>
      <c r="B14" t="str" s="12">
        <f>"[ÉMINCER] "&amp;Procedure!D5</f>
        <v>[ÉMINCER] Mozzarella et champignons émincés, jambon en chiffonnade.</v>
      </c>
      <c r="C14"/>
      <c r="D14"/>
    </row>
    <row r="15">
      <c r="A15"/>
      <c r="B15" t="str">
        <f>Besoins!B11</f>
        <v>Mozzarella râpée pizza</v>
      </c>
      <c r="C15" s="6">
        <f>Besoins!E11</f>
        <v>0.3</v>
      </c>
      <c r="D15" t="str">
        <f>Besoins!F11</f>
        <v>kg</v>
      </c>
    </row>
    <row r="16">
      <c r="A16"/>
      <c r="B16" t="str">
        <f>Besoins!B8</f>
        <v>jambon cuit supérieur AC 3 noix (noix-sous-noix et patissière)</v>
      </c>
      <c r="C16" s="6">
        <f>Besoins!E8</f>
        <v>0.15</v>
      </c>
      <c r="D16" t="str">
        <f>Besoins!F8</f>
        <v>kg</v>
      </c>
    </row>
    <row r="17">
      <c r="A17" t="s" s="15">
        <v>82</v>
      </c>
      <c r="B17" t="str" s="12">
        <f>"[ENFOURNER] "&amp;Procedure!D6</f>
        <v>[ENFOURNER] Enfournez plaque très chaude. Roquette et basilic à la sortie.</v>
      </c>
      <c r="C17"/>
      <c r="D17"/>
    </row>
    <row r="18">
      <c r="A18"/>
      <c r="B18" t="str">
        <f>Besoins!B12</f>
        <v>ROQUETTE France</v>
      </c>
      <c r="C18" s="6">
        <f>Besoins!E12</f>
        <v>0.05</v>
      </c>
      <c r="D18" t="str">
        <f>Besoins!F12</f>
        <v>kg</v>
      </c>
    </row>
    <row r="19">
      <c r="A19"/>
      <c r="B19" t="str" s="16">
        <f>"ℹ "&amp;Procedure!E6</f>
        <v>ℹ</v>
      </c>
      <c r="C19"/>
      <c r="D19"/>
    </row>
    <row r="20">
      <c r="A20"/>
      <c r="B20"/>
      <c r="C20"/>
      <c r="D20"/>
    </row>
    <row r="21">
      <c r="A21" t="s" s="17">
        <v>83</v>
      </c>
      <c r="B21"/>
      <c r="C21"/>
      <c r="D21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7:D17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2026-08-08T21:32:04Z</dcterms:created>
  <dc:title>Pizza jambon tomate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2026-08-08T21:32:04Z</dcterms:modified>
  <cp:revision>1</cp:revision>
</cp:coreProperties>
</file>