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<sst xmlns="http://schemas.openxmlformats.org/spreadsheetml/2006/main" count="105" uniqueCount="105">
  <si>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</si>
  <si>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</si>
  <si>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</si>
  <si>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</si>
  <si>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</si>
  <si>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</si>
  <si>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</si>
  <si>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</si>
  <si>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</si>
  <si>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</si>
  <si>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</si>
  <si>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</si>
  <si>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</si>
  <si>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</si>
  <si>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</si>
  <si>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</si>
  <si>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</si>
  <si>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</si>
  <si>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</si>
  <si>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</si>
  <si>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</si>
  <si>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</si>
  <si>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</si>
  <si>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</si>
  <si>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</si>
  <si>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</si>
  <si>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</si>
  <si>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</si>
  <si>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</si>
  <si>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</si>
  <si>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</si>
  <si>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</si>
  <si>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</si>
  <si>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</si>
  <si>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</si>
  <si>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</si>
  <si>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</si>
  <si>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</si>
  <si>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</si>
  <si>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</si>
  <si>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</si>
  <si>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</si>
  <si>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</si>
  <si>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</si>
  <si>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</si>
  <si>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</si>
  <si>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</si>
  <si>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</si>
  <si>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au sucre (Ferrandi)</t>
  </si>
  <si>
    <t>FRASER</t>
  </si>
  <si>
    <t>Frasez farine, œufs, eau et levure, 5 min lent.</t>
  </si>
  <si>
    <t>5 min (prepa)</t>
  </si>
  <si>
    <t>PÉTRIR</t>
  </si>
  <si>
    <t>Pétrissez 6-8 min rapide, incorporez le beurre et le sucre, 6-8 min lent.</t>
  </si>
  <si>
    <t>≤24°C</t>
  </si>
  <si>
    <t>14 min (prepa)</t>
  </si>
  <si>
    <t>POINTER</t>
  </si>
  <si>
    <t>Pointez avec rabat, réservez au réfrigérateur. Divisez en 8 pâtons, boulez, détendez.</t>
  </si>
  <si>
    <t>90 min (repos)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</si>
  <si>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</si>
  <si>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</si>
  <si>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</si>
  <si>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</si>
  <si>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</si>
  <si>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</si>
  <si>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</si>
  <si>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9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</si>
  <si>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</si>
  <si>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</si>
  <si>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</si>
  <si>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</si>
  <si>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</si>
  <si>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</si>
  <si>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</si>
  <si>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</si>
  <si>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</si>
  <si>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</si>
  <si>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</si>
  <si>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</si>
  <si>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OEUF (P) (conv.)</t>
  </si>
  <si>
    <t>conversion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</si>
  <si>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</si>
  <si>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</si>
  <si>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</si>
  <si>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</si>
  <si>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</si>
  <si>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</si>
  <si>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 (conv.)</t>
  </si>
  <si>
    <t xml:space="preserve">        ↳ JAUNE D'OEUF (P) (conv.)</t>
  </si>
  <si>
    <t xml:space="preserve">        ↳ Lait entier UHT 3,5% MG brique 1L</t>
  </si>
  <si>
    <t xml:space="preserve">    ↳ sucre (cassonade)</t>
  </si>
  <si>
    <t>Fiche technique — Tarte au sucre (Ferrandi)</t>
  </si>
  <si>
    <t>Tarte au sucre (Ferrandi)  FER-TARTESUCRE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</si>
  <si>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</si>
  <si>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</si>
  <si>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</si>
  <si>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</si>
  <si>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</si>
  <si>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</si>
  <si>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</si>
  <si>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 xml:space="preserve">    Dorure au lait (Ferrandi)</t>
  </si>
  <si>
    <t>6.</t>
  </si>
  <si>
    <t>↳ Dorure au lait (Ferrandi)  FER-DORURE-LAIT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</si>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</sst>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0.61</v>
      </c>
      <c r="C3" t="s" s="5">
        <v>3</v>
      </c>
      <c r="D3"/>
      <c r="E3"/>
      <c r="F3"/>
    </row>
    <row r="4">
      <c r="A4" t="s">
        <v>4</v>
      </c>
      <c r="B4" s="6">
        <f>$B$2*B3</f>
        <v>0.61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2.591</v>
      </c>
      <c r="E7" s="6">
        <f>D7*$B$2</f>
        <v>2.591</v>
      </c>
      <c r="F7" t="s">
        <v>15</v>
      </c>
      <c r="G7" s="9">
        <f>E7*0.27</f>
        <v>0.69957</v>
      </c>
    </row>
    <row r="8">
      <c r="A8" t="s">
        <v>16</v>
      </c>
      <c r="B8" t="s">
        <v>17</v>
      </c>
      <c r="C8" t="s">
        <v>18</v>
      </c>
      <c r="D8" s="4">
        <v>0.09</v>
      </c>
      <c r="E8" s="6">
        <f>D8*$B$2</f>
        <v>0.09</v>
      </c>
      <c r="F8" t="s">
        <v>19</v>
      </c>
      <c r="G8" s="9">
        <f>E8*0.0043</f>
        <v>0.000387</v>
      </c>
    </row>
    <row r="9">
      <c r="A9" t="s">
        <v>20</v>
      </c>
      <c r="B9" t="s">
        <v>21</v>
      </c>
      <c r="C9" t="s">
        <v>22</v>
      </c>
      <c r="D9" s="4">
        <v>0.25</v>
      </c>
      <c r="E9" s="6">
        <f>D9*$B$2</f>
        <v>0.25</v>
      </c>
      <c r="F9" t="s">
        <v>3</v>
      </c>
      <c r="G9" s="9">
        <f>E9*0.95</f>
        <v>0.2375</v>
      </c>
    </row>
    <row r="10">
      <c r="A10" t="s">
        <v>23</v>
      </c>
      <c r="B10" t="s">
        <v>24</v>
      </c>
      <c r="C10" t="s">
        <v>25</v>
      </c>
      <c r="D10" s="4">
        <v>0.185</v>
      </c>
      <c r="E10" s="6">
        <f>D10*$B$2</f>
        <v>0.185</v>
      </c>
      <c r="F10" t="s">
        <v>3</v>
      </c>
      <c r="G10" s="9">
        <f>E10*5.2</f>
        <v>0.962</v>
      </c>
    </row>
    <row r="11">
      <c r="A11" t="s">
        <v>26</v>
      </c>
      <c r="B11" t="s">
        <v>27</v>
      </c>
      <c r="C11" t="s">
        <v>28</v>
      </c>
      <c r="D11" s="4">
        <v>0.01</v>
      </c>
      <c r="E11" s="6">
        <f>D11*$B$2</f>
        <v>0.01</v>
      </c>
      <c r="F11" t="s">
        <v>19</v>
      </c>
      <c r="G11" s="9">
        <f>E11*1.05</f>
        <v>0.0105</v>
      </c>
    </row>
    <row r="12">
      <c r="A12" t="s">
        <v>29</v>
      </c>
      <c r="B12" t="s">
        <v>30</v>
      </c>
      <c r="C12" t="s">
        <v>31</v>
      </c>
      <c r="D12" s="4">
        <v>0.01</v>
      </c>
      <c r="E12" s="6">
        <f>D12*$B$2</f>
        <v>0.01</v>
      </c>
      <c r="F12" t="s">
        <v>3</v>
      </c>
      <c r="G12" s="9">
        <f>E12*2.2</f>
        <v>0.022</v>
      </c>
    </row>
    <row r="13">
      <c r="A13" t="s">
        <v>32</v>
      </c>
      <c r="B13" t="s">
        <v>33</v>
      </c>
      <c r="C13" t="s">
        <v>34</v>
      </c>
      <c r="D13" s="4">
        <v>0.005</v>
      </c>
      <c r="E13" s="6">
        <f>D13*$B$2</f>
        <v>0.005</v>
      </c>
      <c r="F13" t="s">
        <v>3</v>
      </c>
      <c r="G13" s="9">
        <f>E13*0.35</f>
        <v>0.00175</v>
      </c>
    </row>
    <row r="14">
      <c r="A14" t="s">
        <v>35</v>
      </c>
      <c r="B14" t="s">
        <v>36</v>
      </c>
      <c r="C14" t="s">
        <v>37</v>
      </c>
      <c r="D14" s="4">
        <v>0.025</v>
      </c>
      <c r="E14" s="6">
        <f>D14*$B$2</f>
        <v>0.025</v>
      </c>
      <c r="F14" t="s">
        <v>3</v>
      </c>
      <c r="G14" s="9">
        <f>E14*0.82</f>
        <v>0.0205</v>
      </c>
    </row>
    <row r="15">
      <c r="A15" t="s" s="8">
        <v>38</v>
      </c>
      <c r="B15" t="s">
        <v>39</v>
      </c>
      <c r="C15" t="s">
        <v>40</v>
      </c>
      <c r="D15" s="4">
        <v>0.08</v>
      </c>
      <c r="E15" s="6">
        <f>D15*$B$2</f>
        <v>0.08</v>
      </c>
      <c r="F15" t="s">
        <v>3</v>
      </c>
      <c r="G15" s="9">
        <f>E15*1.61131</f>
        <v>0.128905</v>
      </c>
    </row>
    <row r="16">
      <c r="A16"/>
      <c r="B16"/>
      <c r="C16"/>
      <c r="D16"/>
      <c r="E16"/>
      <c r="F16" t="s" s="10">
        <v>41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s" s="12">
        <v>50</v>
      </c>
      <c r="E2" t="s" s="12"/>
      <c r="F2" t="s">
        <v>51</v>
      </c>
    </row>
    <row r="3">
      <c r="A3" t="s">
        <v>48</v>
      </c>
      <c r="B3">
        <v>2</v>
      </c>
      <c r="C3" t="s">
        <v>52</v>
      </c>
      <c r="D3" t="s" s="12">
        <v>53</v>
      </c>
      <c r="E3" t="s" s="12">
        <v>54</v>
      </c>
      <c r="F3" t="s">
        <v>55</v>
      </c>
    </row>
    <row r="4">
      <c r="A4" t="s">
        <v>48</v>
      </c>
      <c r="B4">
        <v>3</v>
      </c>
      <c r="C4" t="s">
        <v>56</v>
      </c>
      <c r="D4" t="s" s="12">
        <v>57</v>
      </c>
      <c r="E4" t="s" s="12"/>
      <c r="F4" t="s">
        <v>58</v>
      </c>
    </row>
    <row r="5">
      <c r="A5" t="s">
        <v>48</v>
      </c>
      <c r="B5">
        <v>4</v>
      </c>
      <c r="C5" t="s">
        <v>59</v>
      </c>
      <c r="D5" t="s" s="12">
        <v>60</v>
      </c>
      <c r="E5" t="s" s="12"/>
      <c r="F5" t="s">
        <v>58</v>
      </c>
    </row>
    <row r="6">
      <c r="A6" t="s">
        <v>48</v>
      </c>
      <c r="B6">
        <v>5</v>
      </c>
      <c r="C6" t="s">
        <v>61</v>
      </c>
      <c r="D6" t="s" s="12">
        <v>62</v>
      </c>
      <c r="E6" t="s" s="12"/>
      <c r="F6"/>
    </row>
    <row r="7">
      <c r="A7" t="s">
        <v>48</v>
      </c>
      <c r="B7">
        <v>6</v>
      </c>
      <c r="C7" t="s">
        <v>63</v>
      </c>
      <c r="D7" t="s" s="12">
        <v>64</v>
      </c>
      <c r="E7" t="s" s="12">
        <v>65</v>
      </c>
      <c r="F7" t="s">
        <v>66</v>
      </c>
    </row>
    <row r="8">
      <c r="A8" t="s">
        <v>67</v>
      </c>
      <c r="B8">
        <v>1</v>
      </c>
      <c r="C8" t="s">
        <v>68</v>
      </c>
      <c r="D8" t="s" s="12">
        <v>69</v>
      </c>
      <c r="E8" t="s" s="12">
        <v>70</v>
      </c>
      <c r="F8" t="s">
        <v>71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48</v>
      </c>
      <c r="C2" t="s">
        <v>76</v>
      </c>
      <c r="D2" s="6">
        <f>'Besoins'!$B$2*0.61</f>
        <v>0.61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'Besoins'!$B$2*0.25</f>
        <v>0.25</v>
      </c>
      <c r="E3" t="s">
        <v>3</v>
      </c>
    </row>
    <row r="4">
      <c r="A4">
        <v>1</v>
      </c>
      <c r="B4" t="s">
        <v>79</v>
      </c>
      <c r="C4" t="s">
        <v>80</v>
      </c>
      <c r="D4" s="6">
        <f>'Besoins'!$B$2*1.091</f>
        <v>1.091</v>
      </c>
      <c r="E4" t="s">
        <v>15</v>
      </c>
    </row>
    <row r="5">
      <c r="A5">
        <v>1</v>
      </c>
      <c r="B5" t="s">
        <v>81</v>
      </c>
      <c r="C5" t="s">
        <v>78</v>
      </c>
      <c r="D5" s="6">
        <f>'Besoins'!$B$2*0.09</f>
        <v>0.09</v>
      </c>
      <c r="E5" t="s">
        <v>19</v>
      </c>
    </row>
    <row r="6">
      <c r="A6">
        <v>1</v>
      </c>
      <c r="B6" t="s">
        <v>82</v>
      </c>
      <c r="C6" t="s">
        <v>78</v>
      </c>
      <c r="D6" s="6">
        <f>'Besoins'!$B$2*0.01</f>
        <v>0.01</v>
      </c>
      <c r="E6" t="s">
        <v>3</v>
      </c>
    </row>
    <row r="7">
      <c r="A7">
        <v>1</v>
      </c>
      <c r="B7" t="s">
        <v>83</v>
      </c>
      <c r="C7" t="s">
        <v>78</v>
      </c>
      <c r="D7" s="6">
        <f>'Besoins'!$B$2*0.005</f>
        <v>0.005</v>
      </c>
      <c r="E7" t="s">
        <v>3</v>
      </c>
    </row>
    <row r="8">
      <c r="A8">
        <v>1</v>
      </c>
      <c r="B8" t="s">
        <v>84</v>
      </c>
      <c r="C8" t="s">
        <v>78</v>
      </c>
      <c r="D8" s="6">
        <f>'Besoins'!$B$2*0.065</f>
        <v>0.065</v>
      </c>
      <c r="E8" t="s">
        <v>3</v>
      </c>
    </row>
    <row r="9">
      <c r="A9">
        <v>1</v>
      </c>
      <c r="B9" t="s">
        <v>85</v>
      </c>
      <c r="C9" t="s">
        <v>78</v>
      </c>
      <c r="D9" s="6">
        <f>'Besoins'!$B$2*0.025</f>
        <v>0.025</v>
      </c>
      <c r="E9" t="s">
        <v>3</v>
      </c>
    </row>
    <row r="10">
      <c r="A10">
        <v>1</v>
      </c>
      <c r="B10" t="s">
        <v>86</v>
      </c>
      <c r="C10" t="s">
        <v>76</v>
      </c>
      <c r="D10" s="6">
        <f>'Besoins'!$B$2*0.045</f>
        <v>0.045</v>
      </c>
      <c r="E10" t="s">
        <v>3</v>
      </c>
    </row>
    <row r="11">
      <c r="A11">
        <v>2</v>
      </c>
      <c r="B11" t="s">
        <v>87</v>
      </c>
      <c r="C11" t="s">
        <v>80</v>
      </c>
      <c r="D11" s="6">
        <f>'Besoins'!$B$2*1</f>
        <v>1</v>
      </c>
      <c r="E11" t="s">
        <v>15</v>
      </c>
    </row>
    <row r="12">
      <c r="A12">
        <v>2</v>
      </c>
      <c r="B12" t="s">
        <v>88</v>
      </c>
      <c r="C12" t="s">
        <v>80</v>
      </c>
      <c r="D12" s="6">
        <f>'Besoins'!$B$2*1</f>
        <v>1</v>
      </c>
      <c r="E12" t="s">
        <v>15</v>
      </c>
    </row>
    <row r="13">
      <c r="A13">
        <v>2</v>
      </c>
      <c r="B13" t="s">
        <v>89</v>
      </c>
      <c r="C13" t="s">
        <v>78</v>
      </c>
      <c r="D13" s="6">
        <f>'Besoins'!$B$2*0.01</f>
        <v>0.01</v>
      </c>
      <c r="E13" t="s">
        <v>19</v>
      </c>
    </row>
    <row r="14">
      <c r="A14">
        <v>1</v>
      </c>
      <c r="B14" t="s">
        <v>84</v>
      </c>
      <c r="C14" t="s">
        <v>78</v>
      </c>
      <c r="D14" s="6">
        <f>'Besoins'!$B$2*0.12</f>
        <v>0.12</v>
      </c>
      <c r="E14" t="s">
        <v>3</v>
      </c>
    </row>
    <row r="15">
      <c r="A15">
        <v>1</v>
      </c>
      <c r="B15" t="s">
        <v>90</v>
      </c>
      <c r="C15" t="s">
        <v>78</v>
      </c>
      <c r="D15" s="6">
        <f>'Besoins'!$B$2*0.08</f>
        <v>0.08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91</v>
      </c>
      <c r="B1"/>
      <c r="C1"/>
      <c r="D1"/>
    </row>
    <row r="2">
      <c r="A2" t="str" s="13">
        <f>"FER-TARTESUCRE · BOU.PAINS_VIENNOIS · référence : "&amp;Besoins!B3&amp;" "&amp;Besoins!C3&amp;" · multiplicateur réglable sur la feuille ""Besoins"""</f>
        <v>FER-TARTESUCRE · BOU.PAINS_VIENNOIS · référence : 0,61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"[FRASER] "&amp;Procedure!D2</f>
        <v>[FRASER] Frasez farine, œufs, eau et levure, 5 min lent.</v>
      </c>
      <c r="C5"/>
      <c r="D5"/>
    </row>
    <row r="6">
      <c r="A6"/>
      <c r="B6" t="str">
        <f>Besoins!B9</f>
        <v>Farine de gruau T45 (force boulangère)</v>
      </c>
      <c r="C6" s="6">
        <f>Besoins!E9</f>
        <v>0.25</v>
      </c>
      <c r="D6" t="str">
        <f>Besoins!F9</f>
        <v>kg</v>
      </c>
    </row>
    <row r="7">
      <c r="A7"/>
      <c r="B7" t="s">
        <v>94</v>
      </c>
      <c r="C7" s="6">
        <f>'Besoins'!$B$2*1.091</f>
        <v>1.091</v>
      </c>
      <c r="D7" t="s">
        <v>15</v>
      </c>
    </row>
    <row r="8">
      <c r="A8"/>
      <c r="B8" t="str">
        <f>Besoins!B8</f>
        <v>Eau (robinet - moy. France 2026)</v>
      </c>
      <c r="C8" s="6">
        <f>Besoins!E8</f>
        <v>0.09</v>
      </c>
      <c r="D8" t="str">
        <f>Besoins!F8</f>
        <v>lt</v>
      </c>
    </row>
    <row r="9">
      <c r="A9"/>
      <c r="B9" t="str">
        <f>Besoins!B12</f>
        <v>Levure fraîche de boulanger</v>
      </c>
      <c r="C9" s="6">
        <f>Besoins!E12</f>
        <v>0.01</v>
      </c>
      <c r="D9" t="str">
        <f>Besoins!F12</f>
        <v>kg</v>
      </c>
    </row>
    <row r="10">
      <c r="A10"/>
      <c r="B10" t="str">
        <f>Besoins!B13</f>
        <v>Sel fin de cuisine</v>
      </c>
      <c r="C10" s="6">
        <f>Besoins!E13</f>
        <v>0.005</v>
      </c>
      <c r="D10" t="str">
        <f>Besoins!F13</f>
        <v>kg</v>
      </c>
    </row>
    <row r="11">
      <c r="A11" t="s" s="15">
        <v>95</v>
      </c>
      <c r="B11" t="str" s="12">
        <f>"[PÉTRIR] "&amp;Procedure!D3</f>
        <v>[PÉTRIR] Pétrissez 6-8 min rapide, incorporez le beurre et le sucre, 6-8 min lent.</v>
      </c>
      <c r="C11"/>
      <c r="D11"/>
    </row>
    <row r="12">
      <c r="A12"/>
      <c r="B12" t="s">
        <v>96</v>
      </c>
      <c r="C12" s="6">
        <f>'Besoins'!$B$2*0.065</f>
        <v>0.065</v>
      </c>
      <c r="D12" t="s">
        <v>3</v>
      </c>
    </row>
    <row r="13">
      <c r="A13"/>
      <c r="B13" t="str">
        <f>Besoins!B14</f>
        <v>Sucre blanc cristal sac 25 kg</v>
      </c>
      <c r="C13" s="6">
        <f>Besoins!E14</f>
        <v>0.025</v>
      </c>
      <c r="D13" t="str">
        <f>Besoins!F14</f>
        <v>kg</v>
      </c>
    </row>
    <row r="14">
      <c r="A14"/>
      <c r="B14" t="str" s="16">
        <f>"ℹ "&amp;Procedure!E3</f>
        <v>ℹ</v>
      </c>
      <c r="C14"/>
      <c r="D14"/>
    </row>
    <row r="15">
      <c r="A15" t="s" s="15">
        <v>97</v>
      </c>
      <c r="B15" t="str" s="12">
        <f>"[POINTER] "&amp;Procedure!D4</f>
        <v>[POINTER] Pointez avec rabat, réservez au réfrigérateur. Divisez en 8 pâtons, boulez, détendez.</v>
      </c>
      <c r="C15"/>
      <c r="D15"/>
    </row>
    <row r="16">
      <c r="A16" t="s" s="15">
        <v>98</v>
      </c>
      <c r="B16" t="str" s="12">
        <f>"[ABAISSER] "&amp;Procedure!D5</f>
        <v>[ABAISSER] Abaissez en disques au rouleau. Apprêt en étuve à 28°C.</v>
      </c>
      <c r="C16"/>
      <c r="D16"/>
    </row>
    <row r="17">
      <c r="A17" t="s" s="15">
        <v>99</v>
      </c>
      <c r="B17" t="str" s="12">
        <f>"[DORER] "&amp;Procedure!D6</f>
        <v>[DORER] Marquez 4-5 empreintes de doigts par disque, dorez, cube de beurre dans les creux, cassonade sur l'ensemble.</v>
      </c>
      <c r="C17"/>
      <c r="D17"/>
    </row>
    <row r="18">
      <c r="A18"/>
      <c r="B18" t="s">
        <v>100</v>
      </c>
      <c r="C18" s="6">
        <f>'Besoins'!$B$2*0.045</f>
        <v>0.045</v>
      </c>
      <c r="D18" t="s">
        <v>3</v>
      </c>
    </row>
    <row r="19">
      <c r="A19"/>
      <c r="B19" t="s">
        <v>96</v>
      </c>
      <c r="C19" s="6">
        <f>'Besoins'!$B$2*0.12</f>
        <v>0.12</v>
      </c>
      <c r="D19" t="s">
        <v>3</v>
      </c>
    </row>
    <row r="20">
      <c r="A20"/>
      <c r="B20" t="str">
        <f>Besoins!B15</f>
        <v>sucre (cassonade)</v>
      </c>
      <c r="C20" s="6">
        <f>Besoins!E15</f>
        <v>0.08</v>
      </c>
      <c r="D20" t="str">
        <f>Besoins!F15</f>
        <v>kg</v>
      </c>
    </row>
    <row r="21">
      <c r="A21" t="s" s="15">
        <v>101</v>
      </c>
      <c r="B21" t="str" s="12">
        <f>"[ENFOURNER] "&amp;Procedure!D7</f>
        <v>[ENFOURNER] Enfournez.</v>
      </c>
      <c r="C21"/>
      <c r="D21"/>
    </row>
    <row r="22">
      <c r="A22"/>
      <c r="B22" t="str" s="16">
        <f>"ℹ "&amp;Procedure!E7</f>
        <v>ℹ</v>
      </c>
      <c r="C22"/>
      <c r="D22"/>
    </row>
    <row r="23">
      <c r="A23"/>
      <c r="B23"/>
      <c r="C23"/>
      <c r="D23"/>
    </row>
    <row r="24">
      <c r="A24" t="s" s="14">
        <v>102</v>
      </c>
      <c r="B24"/>
      <c r="C24"/>
      <c r="D24"/>
    </row>
    <row r="25">
      <c r="A25" t="s" s="15">
        <v>93</v>
      </c>
      <c r="B25" t="str" s="12">
        <f>"[FOUETTER] "&amp;Procedure!D8</f>
        <v>[FOUETTER] Fouettez ensemble l'œuf entier (1 pc), le jaune d'œuf (1 pc) et le lait entier (10g) jusqu'à mélange homogène.</v>
      </c>
      <c r="C25"/>
      <c r="D25"/>
    </row>
    <row r="26">
      <c r="A26"/>
      <c r="B26" t="s">
        <v>94</v>
      </c>
      <c r="C26" s="6">
        <f>'Besoins'!$B$2*1</f>
        <v>1</v>
      </c>
      <c r="D26" t="s">
        <v>15</v>
      </c>
    </row>
    <row r="27">
      <c r="A27"/>
      <c r="B27" t="s">
        <v>103</v>
      </c>
      <c r="C27" s="6">
        <f>'Besoins'!$B$2*1</f>
        <v>1</v>
      </c>
      <c r="D27" t="s">
        <v>15</v>
      </c>
    </row>
    <row r="28">
      <c r="A28"/>
      <c r="B28" t="str">
        <f>Besoins!B11</f>
        <v>Lait entier UHT 3,5% MG brique 1L</v>
      </c>
      <c r="C28" s="6">
        <f>Besoins!E11</f>
        <v>0.01</v>
      </c>
      <c r="D28" t="str">
        <f>Besoins!F11</f>
        <v>lt</v>
      </c>
    </row>
    <row r="29">
      <c r="A29"/>
      <c r="B29" t="str" s="16">
        <f>"ℹ "&amp;Procedure!E8</f>
        <v>ℹ</v>
      </c>
      <c r="C29"/>
      <c r="D29"/>
    </row>
    <row r="30">
      <c r="A30"/>
      <c r="B30"/>
      <c r="C30"/>
      <c r="D30"/>
    </row>
    <row r="31">
      <c r="A31" t="s" s="17">
        <v>104</v>
      </c>
      <c r="B31"/>
      <c r="C31"/>
      <c r="D31"/>
    </row>
  </sheetData>
  <sheetProtection sheet="1"/>
  <mergeCells count="15">
    <mergeCell ref="A1:D1"/>
    <mergeCell ref="A2:D2"/>
    <mergeCell ref="A4:D4"/>
    <mergeCell ref="B5:D5"/>
    <mergeCell ref="B11:D11"/>
    <mergeCell ref="B14:D14"/>
    <mergeCell ref="B15:D15"/>
    <mergeCell ref="B16:D16"/>
    <mergeCell ref="B17:D17"/>
    <mergeCell ref="B21:D21"/>
    <mergeCell ref="B22:D22"/>
    <mergeCell ref="A24:D24"/>
    <mergeCell ref="B25:D25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2026-08-08T18:51:08Z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2026-08-08T18:51:08Z</dcterms:modified>
  <cp:revision>1</cp:revision>
</cp:coreProperties>
</file>