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<sst xmlns="http://schemas.openxmlformats.org/spreadsheetml/2006/main" count="109" uniqueCount="109">
  <si>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</si>
  <si>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</si>
  <si>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</si>
  <si>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</si>
  <si>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</si>
  <si>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</si>
  <si>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</si>
  <si>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</si>
  <si>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</si>
  <si>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</si>
  <si>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</si>
  <si>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</si>
  <si>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</si>
  <si>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</si>
  <si>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</si>
  <si>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</si>
  <si>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</si>
  <si>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</si>
  <si>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</si>
  <si>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</si>
  <si>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</si>
  <si>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</si>
  <si>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</si>
  <si>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</si>
  <si>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</si>
  <si>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</si>
  <si>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</si>
  <si>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</si>
  <si>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</si>
  <si>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</si>
  <si>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</si>
  <si>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</si>
  <si>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</si>
  <si>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</si>
  <si>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</si>
  <si>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</si>
  <si>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</si>
  <si>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</si>
  <si>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</si>
  <si>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</si>
  <si>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</si>
  <si>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</si>
  <si>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</si>
  <si>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</si>
  <si>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</si>
  <si>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</si>
  <si>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</si>
  <si>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</si>
  <si>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</si>
  <si>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</si>
  <si>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</si>
  <si>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</si>
  <si>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</si>
  <si>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</si>
  <si>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</si>
  <si>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</si>
  <si>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</si>
  <si>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</si>
  <si>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Bugnes (Ferrandi)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</si>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</sst>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E8*12</f>
        <v>0.12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E9*9</f>
        <v>0.09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E11*3.2</f>
        <v>0.064</v>
      </c>
    </row>
    <row r="12">
      <c r="A12" t="s">
        <v>29</v>
      </c>
      <c r="B12" t="s">
        <v>30</v>
      </c>
      <c r="C12" t="s">
        <v>28</v>
      </c>
      <c r="D12" s="4">
        <v>0.02</v>
      </c>
      <c r="E12" s="6">
        <f>D12*$B$2</f>
        <v>0.02</v>
      </c>
      <c r="F12" t="s">
        <v>3</v>
      </c>
      <c r="G12" s="9">
        <f>E12*2.5</f>
        <v>0.05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9">
        <f>E13*1.2</f>
        <v>1.2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37</v>
      </c>
      <c r="B15" t="s">
        <v>38</v>
      </c>
      <c r="C15" t="s">
        <v>39</v>
      </c>
      <c r="D15" s="4">
        <v>0.06</v>
      </c>
      <c r="E15" s="6">
        <f>D15*$B$2</f>
        <v>0.06</v>
      </c>
      <c r="F15" t="s">
        <v>19</v>
      </c>
      <c r="G15" s="9">
        <f>E15*1.05</f>
        <v>0.063</v>
      </c>
    </row>
    <row r="16">
      <c r="A16" t="s">
        <v>40</v>
      </c>
      <c r="B16" t="s">
        <v>41</v>
      </c>
      <c r="C16" t="s">
        <v>42</v>
      </c>
      <c r="D16" s="4">
        <v>0.005</v>
      </c>
      <c r="E16" s="6">
        <f>D16*$B$2</f>
        <v>0.005</v>
      </c>
      <c r="F16" t="s">
        <v>3</v>
      </c>
      <c r="G16" s="9">
        <f>E16*2.2</f>
        <v>0.011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E17*0.35</f>
        <v>0.00175</v>
      </c>
    </row>
    <row r="18">
      <c r="A18" t="s">
        <v>46</v>
      </c>
      <c r="B18" t="s">
        <v>47</v>
      </c>
      <c r="C18" t="s">
        <v>48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62</v>
      </c>
      <c r="D3" t="s" s="12">
        <v>63</v>
      </c>
      <c r="E3" t="s" s="12"/>
      <c r="F3" t="s">
        <v>61</v>
      </c>
    </row>
    <row r="4">
      <c r="A4" t="s">
        <v>58</v>
      </c>
      <c r="B4">
        <v>3</v>
      </c>
      <c r="C4" t="s">
        <v>64</v>
      </c>
      <c r="D4" t="s" s="12">
        <v>65</v>
      </c>
      <c r="E4" t="s" s="12">
        <v>66</v>
      </c>
      <c r="F4" t="s">
        <v>61</v>
      </c>
    </row>
    <row r="5">
      <c r="A5" t="s">
        <v>58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58</v>
      </c>
      <c r="B6">
        <v>5</v>
      </c>
      <c r="C6" t="s">
        <v>70</v>
      </c>
      <c r="D6" t="s" s="12">
        <v>71</v>
      </c>
      <c r="E6" t="s" s="12"/>
      <c r="F6"/>
    </row>
    <row r="7">
      <c r="A7" t="s">
        <v>58</v>
      </c>
      <c r="B7">
        <v>6</v>
      </c>
      <c r="C7" t="s">
        <v>72</v>
      </c>
      <c r="D7" t="s" s="12">
        <v>73</v>
      </c>
      <c r="E7" t="s" s="12"/>
      <c r="F7" t="s">
        <v>69</v>
      </c>
    </row>
    <row r="8">
      <c r="A8" t="s">
        <v>58</v>
      </c>
      <c r="B8">
        <v>7</v>
      </c>
      <c r="C8" t="s">
        <v>74</v>
      </c>
      <c r="D8" t="s" s="12">
        <v>75</v>
      </c>
      <c r="E8" t="s" s="12">
        <v>76</v>
      </c>
      <c r="F8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58</v>
      </c>
      <c r="C2" t="s">
        <v>82</v>
      </c>
      <c r="D2" s="6">
        <f>'Besoins'!$B$2*0.48</f>
        <v>0.48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'Besoins'!$B$2*1.364</f>
        <v>1.364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'Besoins'!$B$2*0.06</f>
        <v>0.06</v>
      </c>
      <c r="E5" t="s">
        <v>19</v>
      </c>
    </row>
    <row r="6">
      <c r="A6">
        <v>1</v>
      </c>
      <c r="B6" t="s">
        <v>88</v>
      </c>
      <c r="C6" t="s">
        <v>84</v>
      </c>
      <c r="D6" s="6">
        <f>'Besoins'!$B$2*0.03</f>
        <v>0.03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'Besoins'!$B$2*0.005</f>
        <v>0.005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'Besoins'!$B$2*0.005</f>
        <v>0.005</v>
      </c>
      <c r="E8" t="s">
        <v>3</v>
      </c>
    </row>
    <row r="9">
      <c r="A9">
        <v>1</v>
      </c>
      <c r="B9" t="s">
        <v>91</v>
      </c>
      <c r="C9" t="s">
        <v>84</v>
      </c>
      <c r="D9" s="6">
        <f>'Besoins'!$B$2*0.05</f>
        <v>0.05</v>
      </c>
      <c r="E9" t="s">
        <v>3</v>
      </c>
    </row>
    <row r="10">
      <c r="A10">
        <v>1</v>
      </c>
      <c r="B10" t="s">
        <v>92</v>
      </c>
      <c r="C10" t="s">
        <v>84</v>
      </c>
      <c r="D10" s="6">
        <f>'Besoins'!$B$2*0.01</f>
        <v>0.01</v>
      </c>
      <c r="E10" t="s">
        <v>19</v>
      </c>
    </row>
    <row r="11">
      <c r="A11">
        <v>1</v>
      </c>
      <c r="B11" t="s">
        <v>93</v>
      </c>
      <c r="C11" t="s">
        <v>84</v>
      </c>
      <c r="D11" s="6">
        <f>'Besoins'!$B$2*0.01</f>
        <v>0.01</v>
      </c>
      <c r="E11" t="s">
        <v>19</v>
      </c>
    </row>
    <row r="12">
      <c r="A12">
        <v>1</v>
      </c>
      <c r="B12" t="s">
        <v>94</v>
      </c>
      <c r="C12" t="s">
        <v>84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84</v>
      </c>
      <c r="D13" s="6">
        <f>'Besoins'!$B$2*0.02</f>
        <v>0.02</v>
      </c>
      <c r="E13" t="s">
        <v>3</v>
      </c>
    </row>
    <row r="14">
      <c r="A14">
        <v>1</v>
      </c>
      <c r="B14" t="s">
        <v>96</v>
      </c>
      <c r="C14" t="s">
        <v>84</v>
      </c>
      <c r="D14" s="6">
        <f>'Besoins'!$B$2*1</f>
        <v>1</v>
      </c>
      <c r="E14" t="s">
        <v>19</v>
      </c>
    </row>
    <row r="15">
      <c r="A15">
        <v>1</v>
      </c>
      <c r="B15" t="s">
        <v>97</v>
      </c>
      <c r="C15" t="s">
        <v>84</v>
      </c>
      <c r="D15" s="6">
        <f>'Besoins'!$B$2*0.03</f>
        <v>0.03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6">
        <f>Besoins!E10</f>
        <v>0.25</v>
      </c>
      <c r="D6" t="str">
        <f>Besoins!F10</f>
        <v>kg</v>
      </c>
    </row>
    <row r="7">
      <c r="A7"/>
      <c r="B7" t="s">
        <v>101</v>
      </c>
      <c r="C7" s="6">
        <f>'Besoins'!$B$2*1.364</f>
        <v>1.364</v>
      </c>
      <c r="D7" t="s">
        <v>15</v>
      </c>
    </row>
    <row r="8">
      <c r="A8"/>
      <c r="B8" t="str">
        <f>Besoins!B15</f>
        <v>Lait entier UHT 3,5% MG brique 1L</v>
      </c>
      <c r="C8" s="6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6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6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6">
        <f>Besoins!E17</f>
        <v>0.005</v>
      </c>
      <c r="D11" t="str">
        <f>Besoins!F17</f>
        <v>kg</v>
      </c>
    </row>
    <row r="12">
      <c r="A12" t="s" s="15">
        <v>102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103</v>
      </c>
      <c r="B13" t="str" s="12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6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6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6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6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6">
        <f>Besoins!E11</f>
        <v>0.02</v>
      </c>
      <c r="D18" t="str">
        <f>Besoins!F11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104</v>
      </c>
      <c r="B20" t="str" s="12">
        <f>"[POINTER] "&amp;Procedure!D5</f>
        <v>[POINTER] Pointez, rabat léger, étalez, congelez.</v>
      </c>
      <c r="C20"/>
      <c r="D20"/>
    </row>
    <row r="21">
      <c r="A21" t="s" s="15">
        <v>105</v>
      </c>
      <c r="B21" t="str" s="12">
        <f>"[DÉTAILLER] "&amp;Procedure!D6</f>
        <v>[DÉTAILLER] Détaillez en losanges, entaille diagonale au centre, passez une pointe dans le trou.</v>
      </c>
      <c r="C21"/>
      <c r="D21"/>
    </row>
    <row r="22">
      <c r="A22" t="s" s="15">
        <v>106</v>
      </c>
      <c r="B22" t="str" s="12">
        <f>"[APPRÊTER] "&amp;Procedure!D7</f>
        <v>[APPRÊTER] Apprêt à température ambiante.</v>
      </c>
      <c r="C22"/>
      <c r="D22"/>
    </row>
    <row r="23">
      <c r="A23" t="s" s="15">
        <v>107</v>
      </c>
      <c r="B23" t="str" s="12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6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6">
        <f>Besoins!E19</f>
        <v>0.03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108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2026-08-08T16:34:38Z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2026-08-08T16:34:38Z</dcterms:modified>
  <cp:revision>1</cp:revision>
</cp:coreProperties>
</file>