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<sst xmlns="http://schemas.openxmlformats.org/spreadsheetml/2006/main" count="99" uniqueCount="99">
  <si>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</si>
  <si>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</si>
  <si>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</si>
  <si>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</si>
  <si>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</si>
  <si>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</si>
  <si>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</si>
  <si>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</si>
  <si>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</si>
  <si>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</si>
  <si>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</si>
  <si>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</si>
  <si>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</si>
  <si>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</si>
  <si>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</si>
  <si>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</si>
  <si>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</si>
  <si>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</si>
  <si>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</si>
  <si>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</si>
  <si>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</si>
  <si>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</si>
  <si>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</si>
  <si>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</si>
  <si>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</si>
  <si>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</si>
  <si>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</si>
  <si>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</si>
  <si>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</si>
  <si>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</si>
  <si>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</si>
  <si>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</si>
  <si>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</si>
  <si>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</si>
  <si>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</si>
  <si>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</si>
  <si>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</si>
  <si>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</si>
  <si>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</si>
  <si>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</si>
  <si>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</si>
  <si>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</si>
  <si>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</si>
  <si>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</si>
  <si>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</si>
  <si>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</si>
  <si>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</si>
  <si>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Pompe à huile (Ferrandi)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</si>
  <si>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</si>
  <si>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</si>
  <si>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</si>
  <si>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</si>
  <si>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</si>
  <si>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</si>
  <si>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</si>
  <si>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</si>
  <si>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</si>
  <si>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</si>
  <si>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</si>
  <si>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</si>
  <si>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</si>
  <si>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</si>
  <si>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</si>
  <si>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</si>
  <si>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</si>
  <si>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</si>
  <si>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</si>
  <si>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</si>
  <si>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</si>
  <si>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</si>
  <si>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</si>
  <si>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</si>
  <si>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</si>
  <si>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</si>
  <si>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</si>
  <si>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</si>
  <si>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</si>
  <si>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</si>
  <si>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</si>
  <si>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</si>
  <si>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</si>
  <si>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</si>
  <si>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</si>
  <si>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</si>
  <si>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 (conv.)</t>
  </si>
  <si>
    <t>conversion</t>
  </si>
  <si>
    <t xml:space="preserve">    ↳ Anis vert graines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</si>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</sst>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1.364</v>
      </c>
      <c r="E7" s="6">
        <f>D7*$B$2</f>
        <v>1.364</v>
      </c>
      <c r="F7" t="s">
        <v>15</v>
      </c>
      <c r="G7" s="9">
        <f>E7*0.27</f>
        <v>0.36828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E8*0.0043</f>
        <v>0.00086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3</v>
      </c>
      <c r="G9" s="9">
        <f>E9*12</f>
        <v>0.036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3</v>
      </c>
      <c r="G11" s="9">
        <f>E11*3.2</f>
        <v>0.048</v>
      </c>
    </row>
    <row r="12">
      <c r="A12" t="s">
        <v>29</v>
      </c>
      <c r="B12" t="s">
        <v>30</v>
      </c>
      <c r="C12" t="s">
        <v>28</v>
      </c>
      <c r="D12" s="4">
        <v>0.035</v>
      </c>
      <c r="E12" s="6">
        <f>D12*$B$2</f>
        <v>0.035</v>
      </c>
      <c r="F12" t="s">
        <v>3</v>
      </c>
      <c r="G12" s="9">
        <f>E12*2.5</f>
        <v>0.0875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19</v>
      </c>
      <c r="G13" s="9">
        <f>E13*7.5</f>
        <v>0.6</v>
      </c>
    </row>
    <row r="14">
      <c r="A14" t="s">
        <v>34</v>
      </c>
      <c r="B14" t="s">
        <v>35</v>
      </c>
      <c r="C14" t="s">
        <v>36</v>
      </c>
      <c r="D14" s="4">
        <v>0.02</v>
      </c>
      <c r="E14" s="6">
        <f>D14*$B$2</f>
        <v>0.02</v>
      </c>
      <c r="F14" t="s">
        <v>3</v>
      </c>
      <c r="G14" s="9">
        <f>E14*2.2</f>
        <v>0.044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9">
        <f>E15*0.35</f>
        <v>0.00315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 t="s">
        <v>66</v>
      </c>
    </row>
    <row r="8">
      <c r="A8" t="s">
        <v>47</v>
      </c>
      <c r="B8">
        <v>7</v>
      </c>
      <c r="C8" t="s">
        <v>67</v>
      </c>
      <c r="D8" t="s" s="12">
        <v>68</v>
      </c>
      <c r="E8" t="s" s="12">
        <v>69</v>
      </c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'Besoins'!$B$2*0.96</f>
        <v>0.96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'Besoins'!$B$2*0.5</f>
        <v>0.5</v>
      </c>
      <c r="E3" t="s">
        <v>3</v>
      </c>
    </row>
    <row r="4">
      <c r="A4">
        <v>1</v>
      </c>
      <c r="B4" t="s">
        <v>78</v>
      </c>
      <c r="C4" t="s">
        <v>77</v>
      </c>
      <c r="D4" s="6">
        <f>'Besoins'!$B$2*0.2</f>
        <v>0.2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'Besoins'!$B$2*0.009</f>
        <v>0.009</v>
      </c>
      <c r="E5" t="s">
        <v>3</v>
      </c>
    </row>
    <row r="6">
      <c r="A6">
        <v>1</v>
      </c>
      <c r="B6" t="s">
        <v>80</v>
      </c>
      <c r="C6" t="s">
        <v>77</v>
      </c>
      <c r="D6" s="6">
        <f>'Besoins'!$B$2*0.02</f>
        <v>0.02</v>
      </c>
      <c r="E6" t="s">
        <v>3</v>
      </c>
    </row>
    <row r="7">
      <c r="A7">
        <v>1</v>
      </c>
      <c r="B7" t="s">
        <v>81</v>
      </c>
      <c r="C7" t="s">
        <v>77</v>
      </c>
      <c r="D7" s="6">
        <f>'Besoins'!$B$2*0.04</f>
        <v>0.04</v>
      </c>
      <c r="E7" t="s">
        <v>19</v>
      </c>
    </row>
    <row r="8">
      <c r="A8">
        <v>1</v>
      </c>
      <c r="B8" t="s">
        <v>82</v>
      </c>
      <c r="C8" t="s">
        <v>77</v>
      </c>
      <c r="D8" s="6">
        <f>'Besoins'!$B$2*0.035</f>
        <v>0.035</v>
      </c>
      <c r="E8" t="s">
        <v>3</v>
      </c>
    </row>
    <row r="9">
      <c r="A9">
        <v>1</v>
      </c>
      <c r="B9" t="s">
        <v>83</v>
      </c>
      <c r="C9" t="s">
        <v>77</v>
      </c>
      <c r="D9" s="6">
        <f>'Besoins'!$B$2*0.015</f>
        <v>0.015</v>
      </c>
      <c r="E9" t="s">
        <v>3</v>
      </c>
    </row>
    <row r="10">
      <c r="A10">
        <v>1</v>
      </c>
      <c r="B10" t="s">
        <v>84</v>
      </c>
      <c r="C10" t="s">
        <v>85</v>
      </c>
      <c r="D10" s="6">
        <f>'Besoins'!$B$2*1.364</f>
        <v>1.364</v>
      </c>
      <c r="E10" t="s">
        <v>15</v>
      </c>
    </row>
    <row r="11">
      <c r="A11">
        <v>1</v>
      </c>
      <c r="B11" t="s">
        <v>86</v>
      </c>
      <c r="C11" t="s">
        <v>77</v>
      </c>
      <c r="D11" s="6">
        <f>'Besoins'!$B$2*0.003</f>
        <v>0.003</v>
      </c>
      <c r="E11" t="s">
        <v>3</v>
      </c>
    </row>
    <row r="12">
      <c r="A12">
        <v>1</v>
      </c>
      <c r="B12" t="s">
        <v>81</v>
      </c>
      <c r="C12" t="s">
        <v>77</v>
      </c>
      <c r="D12" s="6">
        <f>'Besoins'!$B$2*0.04</f>
        <v>0.04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6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6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0.02</v>
      </c>
      <c r="D9" t="str">
        <f>Besoins!F14</f>
        <v>kg</v>
      </c>
    </row>
    <row r="10">
      <c r="A10" t="s" s="15">
        <v>90</v>
      </c>
      <c r="B10" t="str" s="12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91</v>
      </c>
      <c r="C11" s="6">
        <f>'Besoins'!$B$2*0.04</f>
        <v>0.04</v>
      </c>
      <c r="D11" t="s">
        <v>19</v>
      </c>
    </row>
    <row r="12">
      <c r="A12"/>
      <c r="B12" t="str">
        <f>Besoins!B12</f>
        <v>Orange fraîche (zeste/jus) — à réactualiser</v>
      </c>
      <c r="C12" s="6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6">
        <f>Besoins!E11</f>
        <v>0.015</v>
      </c>
      <c r="D13" t="str">
        <f>Besoins!F11</f>
        <v>kg</v>
      </c>
    </row>
    <row r="14">
      <c r="A14"/>
      <c r="B14" t="s">
        <v>92</v>
      </c>
      <c r="C14" s="6">
        <f>'Besoins'!$B$2*1.364</f>
        <v>1.364</v>
      </c>
      <c r="D14" t="s">
        <v>15</v>
      </c>
    </row>
    <row r="15">
      <c r="A15"/>
      <c r="B15" t="str">
        <f>Besoins!B9</f>
        <v>Anis vert graines</v>
      </c>
      <c r="C15" s="6">
        <f>Besoins!E9</f>
        <v>0.003</v>
      </c>
      <c r="D15" t="str">
        <f>Besoins!F9</f>
        <v>kg</v>
      </c>
    </row>
    <row r="16">
      <c r="A16"/>
      <c r="B16" t="str" s="16">
        <f>"ℹ "&amp;Procedure!E3</f>
        <v>ℹ</v>
      </c>
      <c r="C16"/>
      <c r="D16"/>
    </row>
    <row r="17">
      <c r="A17" t="s" s="15">
        <v>93</v>
      </c>
      <c r="B17" t="str" s="12">
        <f>"[POINTER] "&amp;Procedure!D4</f>
        <v>[POINTER] Pointez avec rabat après 1h.</v>
      </c>
      <c r="C17"/>
      <c r="D17"/>
    </row>
    <row r="18">
      <c r="A18" t="s" s="15">
        <v>94</v>
      </c>
      <c r="B18" t="str" s="12">
        <f>"[DÉTENDRE] "&amp;Procedure!D5</f>
        <v>[DÉTENDRE] Boulez, détendez au réfrigérateur.</v>
      </c>
      <c r="C18"/>
      <c r="D18"/>
    </row>
    <row r="19">
      <c r="A19" t="s" s="15">
        <v>95</v>
      </c>
      <c r="B19" t="str" s="12">
        <f>"[DIVISER] "&amp;Procedure!D6</f>
        <v>[DIVISER] Divisez en 3 pâtons, boulez, détendez. Abaissez en disques.</v>
      </c>
      <c r="C19"/>
      <c r="D19"/>
    </row>
    <row r="20">
      <c r="A20" t="s" s="15">
        <v>96</v>
      </c>
      <c r="B20" t="str" s="12">
        <f>"[APPRÊTER] "&amp;Procedure!D7</f>
        <v>[APPRÊTER] Entaillez au coupe-pâte, apprêt en étuve à 24°C.</v>
      </c>
      <c r="C20"/>
      <c r="D20"/>
    </row>
    <row r="21">
      <c r="A21" t="s" s="15">
        <v>97</v>
      </c>
      <c r="B21" t="str" s="12">
        <f>"[ENFOURNER] "&amp;Procedure!D8</f>
        <v>[ENFOURNER] Enfournez avec buée, huile d'olive à la sortie.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98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2026-08-08T19:53:50Z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2026-08-08T19:53:50Z</dcterms:modified>
  <cp:revision>1</cp:revision>
</cp:coreProperties>
</file>