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<sst xmlns="http://schemas.openxmlformats.org/spreadsheetml/2006/main" count="115" uniqueCount="115">
  <si>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</si>
  <si>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</si>
  <si>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</si>
  <si>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</si>
  <si>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</si>
  <si>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</si>
  <si>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</si>
  <si>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</si>
  <si>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</si>
  <si>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</si>
  <si>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</si>
  <si>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</si>
  <si>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</si>
  <si>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</si>
  <si>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</si>
  <si>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</si>
  <si>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</si>
  <si>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</si>
  <si>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</si>
  <si>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</si>
  <si>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</si>
  <si>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</si>
  <si>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</si>
  <si>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</si>
  <si>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</si>
  <si>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</si>
  <si>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</si>
  <si>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</si>
  <si>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</si>
  <si>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</si>
  <si>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</si>
  <si>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</si>
  <si>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</si>
  <si>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</si>
  <si>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</si>
  <si>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</si>
  <si>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</si>
  <si>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</si>
  <si>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</si>
  <si>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</si>
  <si>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</si>
  <si>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</si>
  <si>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</si>
  <si>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</si>
  <si>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</si>
  <si>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</si>
  <si>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</si>
  <si>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</si>
  <si>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</si>
  <si>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</si>
  <si>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Babka (Ferrandi)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</si>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</sst>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2.591</v>
      </c>
      <c r="E7" s="6">
        <f>D7*$B$2</f>
        <v>2.591</v>
      </c>
      <c r="F7" t="s">
        <v>15</v>
      </c>
      <c r="G7" s="9">
        <f>E7*0.27</f>
        <v>0.69957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9">
        <f>E9*14.8</f>
        <v>1.48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E10*0.95</f>
        <v>0.2375</v>
      </c>
    </row>
    <row r="11">
      <c r="A11" t="s">
        <v>26</v>
      </c>
      <c r="B11" t="s">
        <v>27</v>
      </c>
      <c r="C11" t="s">
        <v>28</v>
      </c>
      <c r="D11" s="4">
        <v>0.085</v>
      </c>
      <c r="E11" s="6">
        <f>D11*$B$2</f>
        <v>0.085</v>
      </c>
      <c r="F11" t="s">
        <v>3</v>
      </c>
      <c r="G11" s="9">
        <f>E11*5.2</f>
        <v>0.442</v>
      </c>
    </row>
    <row r="12">
      <c r="A12" t="s">
        <v>29</v>
      </c>
      <c r="B12" t="s">
        <v>30</v>
      </c>
      <c r="C12" t="s">
        <v>31</v>
      </c>
      <c r="D12" s="4">
        <v>0.08</v>
      </c>
      <c r="E12" s="6">
        <f>D12*$B$2</f>
        <v>0.08</v>
      </c>
      <c r="F12" t="s">
        <v>19</v>
      </c>
      <c r="G12" s="9">
        <f>E12*6</f>
        <v>0.48</v>
      </c>
    </row>
    <row r="13">
      <c r="A13" t="s">
        <v>32</v>
      </c>
      <c r="B13" t="s">
        <v>33</v>
      </c>
      <c r="C13" t="s">
        <v>31</v>
      </c>
      <c r="D13" s="4">
        <v>0.01</v>
      </c>
      <c r="E13" s="6">
        <f>D13*$B$2</f>
        <v>0.01</v>
      </c>
      <c r="F13" t="s">
        <v>19</v>
      </c>
      <c r="G13" s="9">
        <f>E13*1.05</f>
        <v>0.0105</v>
      </c>
    </row>
    <row r="14">
      <c r="A14" t="s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3</v>
      </c>
      <c r="G14" s="9">
        <f>E14*2.2</f>
        <v>0.022</v>
      </c>
    </row>
    <row r="15">
      <c r="A15" t="s">
        <v>37</v>
      </c>
      <c r="B15" t="s">
        <v>38</v>
      </c>
      <c r="C15" t="s">
        <v>39</v>
      </c>
      <c r="D15" s="4">
        <v>0.005</v>
      </c>
      <c r="E15" s="6">
        <f>D15*$B$2</f>
        <v>0.005</v>
      </c>
      <c r="F15" t="s">
        <v>3</v>
      </c>
      <c r="G15" s="9">
        <f>E15*0.35</f>
        <v>0.00175</v>
      </c>
    </row>
    <row r="16">
      <c r="A16" t="s">
        <v>40</v>
      </c>
      <c r="B16" t="s">
        <v>41</v>
      </c>
      <c r="C16" t="s">
        <v>42</v>
      </c>
      <c r="D16" s="4">
        <v>0.025</v>
      </c>
      <c r="E16" s="6">
        <f>D16*$B$2</f>
        <v>0.025</v>
      </c>
      <c r="F16" t="s">
        <v>3</v>
      </c>
      <c r="G16" s="9">
        <f>E16*0.82</f>
        <v>0.0205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>
        <v>56</v>
      </c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/>
      <c r="F4" t="s">
        <v>60</v>
      </c>
    </row>
    <row r="5">
      <c r="A5" t="s">
        <v>50</v>
      </c>
      <c r="B5">
        <v>4</v>
      </c>
      <c r="C5" t="s">
        <v>61</v>
      </c>
      <c r="D5" t="s" s="12">
        <v>62</v>
      </c>
      <c r="E5" t="s" s="12"/>
      <c r="F5" t="s">
        <v>63</v>
      </c>
    </row>
    <row r="6">
      <c r="A6" t="s">
        <v>50</v>
      </c>
      <c r="B6">
        <v>5</v>
      </c>
      <c r="C6" t="s">
        <v>64</v>
      </c>
      <c r="D6" t="s" s="12">
        <v>65</v>
      </c>
      <c r="E6" t="s" s="12"/>
      <c r="F6" t="s">
        <v>66</v>
      </c>
    </row>
    <row r="7">
      <c r="A7" t="s">
        <v>50</v>
      </c>
      <c r="B7">
        <v>6</v>
      </c>
      <c r="C7" t="s">
        <v>67</v>
      </c>
      <c r="D7" t="inlineStr" s="12">
        <is>
          <t>Répartissez la ganache, roulez en boudin, divisez en deux, coupez chaque boudin dans la longueur, tressez à deux brins (face coupée dessus), dans les moules graissés.</t>
        </is>
      </c>
      <c r="E7" t="s" s="12"/>
      <c r="F7"/>
    </row>
    <row r="8">
      <c r="A8" t="s">
        <v>50</v>
      </c>
      <c r="B8">
        <v>7</v>
      </c>
      <c r="C8" t="s">
        <v>68</v>
      </c>
      <c r="D8" t="s" s="12">
        <v>69</v>
      </c>
      <c r="E8" t="s" s="12"/>
      <c r="F8" t="s">
        <v>60</v>
      </c>
    </row>
    <row r="9">
      <c r="A9" t="s">
        <v>50</v>
      </c>
      <c r="B9">
        <v>8</v>
      </c>
      <c r="C9" t="s">
        <v>70</v>
      </c>
      <c r="D9" t="s" s="12">
        <v>71</v>
      </c>
      <c r="E9" t="s" s="12">
        <v>72</v>
      </c>
      <c r="F9" t="s">
        <v>73</v>
      </c>
    </row>
    <row r="10">
      <c r="A10" t="s">
        <v>74</v>
      </c>
      <c r="B10">
        <v>1</v>
      </c>
      <c r="C10" t="s">
        <v>75</v>
      </c>
      <c r="D10" t="s" s="12">
        <v>76</v>
      </c>
      <c r="E10" t="s" s="12">
        <v>77</v>
      </c>
      <c r="F10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50</v>
      </c>
      <c r="C2" t="s">
        <v>83</v>
      </c>
      <c r="D2" s="6">
        <f>'Besoins'!$B$2*0.9</f>
        <v>0.9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'Besoins'!$B$2*0.25</f>
        <v>0.25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'Besoins'!$B$2*0.09</f>
        <v>0.09</v>
      </c>
      <c r="E4" t="s">
        <v>19</v>
      </c>
    </row>
    <row r="5">
      <c r="A5">
        <v>1</v>
      </c>
      <c r="B5" t="s">
        <v>87</v>
      </c>
      <c r="C5" t="s">
        <v>88</v>
      </c>
      <c r="D5" s="6">
        <f>'Besoins'!$B$2*1.091</f>
        <v>1.091</v>
      </c>
      <c r="E5" t="s">
        <v>15</v>
      </c>
    </row>
    <row r="6">
      <c r="A6">
        <v>1</v>
      </c>
      <c r="B6" t="s">
        <v>89</v>
      </c>
      <c r="C6" t="s">
        <v>85</v>
      </c>
      <c r="D6" s="6">
        <f>'Besoins'!$B$2*0.005</f>
        <v>0.005</v>
      </c>
      <c r="E6" t="s">
        <v>3</v>
      </c>
    </row>
    <row r="7">
      <c r="A7">
        <v>1</v>
      </c>
      <c r="B7" t="s">
        <v>90</v>
      </c>
      <c r="C7" t="s">
        <v>85</v>
      </c>
      <c r="D7" s="6">
        <f>'Besoins'!$B$2*0.01</f>
        <v>0.01</v>
      </c>
      <c r="E7" t="s">
        <v>3</v>
      </c>
    </row>
    <row r="8">
      <c r="A8">
        <v>1</v>
      </c>
      <c r="B8" t="s">
        <v>91</v>
      </c>
      <c r="C8" t="s">
        <v>85</v>
      </c>
      <c r="D8" s="6">
        <f>'Besoins'!$B$2*0.025</f>
        <v>0.025</v>
      </c>
      <c r="E8" t="s">
        <v>3</v>
      </c>
    </row>
    <row r="9">
      <c r="A9">
        <v>1</v>
      </c>
      <c r="B9" t="s">
        <v>92</v>
      </c>
      <c r="C9" t="s">
        <v>85</v>
      </c>
      <c r="D9" s="6">
        <f>'Besoins'!$B$2*0.065</f>
        <v>0.065</v>
      </c>
      <c r="E9" t="s">
        <v>3</v>
      </c>
    </row>
    <row r="10">
      <c r="A10">
        <v>1</v>
      </c>
      <c r="B10" t="s">
        <v>93</v>
      </c>
      <c r="C10" t="s">
        <v>85</v>
      </c>
      <c r="D10" s="6">
        <f>'Besoins'!$B$2*0.08</f>
        <v>0.08</v>
      </c>
      <c r="E10" t="s">
        <v>19</v>
      </c>
    </row>
    <row r="11">
      <c r="A11">
        <v>1</v>
      </c>
      <c r="B11" t="s">
        <v>94</v>
      </c>
      <c r="C11" t="s">
        <v>85</v>
      </c>
      <c r="D11" s="6">
        <f>'Besoins'!$B$2*0.1</f>
        <v>0.1</v>
      </c>
      <c r="E11" t="s">
        <v>3</v>
      </c>
    </row>
    <row r="12">
      <c r="A12">
        <v>1</v>
      </c>
      <c r="B12" t="s">
        <v>92</v>
      </c>
      <c r="C12" t="s">
        <v>85</v>
      </c>
      <c r="D12" s="6">
        <f>'Besoins'!$B$2*0.02</f>
        <v>0.02</v>
      </c>
      <c r="E12" t="s">
        <v>3</v>
      </c>
    </row>
    <row r="13">
      <c r="A13">
        <v>1</v>
      </c>
      <c r="B13" t="s">
        <v>95</v>
      </c>
      <c r="C13" t="s">
        <v>83</v>
      </c>
      <c r="D13" s="6">
        <f>'Besoins'!$B$2*0.045</f>
        <v>0.045</v>
      </c>
      <c r="E13" t="s">
        <v>3</v>
      </c>
    </row>
    <row r="14">
      <c r="A14">
        <v>2</v>
      </c>
      <c r="B14" t="s">
        <v>96</v>
      </c>
      <c r="C14" t="s">
        <v>88</v>
      </c>
      <c r="D14" s="6">
        <f>'Besoins'!$B$2*1</f>
        <v>1</v>
      </c>
      <c r="E14" t="s">
        <v>15</v>
      </c>
    </row>
    <row r="15">
      <c r="A15">
        <v>2</v>
      </c>
      <c r="B15" t="s">
        <v>97</v>
      </c>
      <c r="C15" t="s">
        <v>88</v>
      </c>
      <c r="D15" s="6">
        <f>'Besoins'!$B$2*1</f>
        <v>1</v>
      </c>
      <c r="E15" t="s">
        <v>15</v>
      </c>
    </row>
    <row r="16">
      <c r="A16">
        <v>2</v>
      </c>
      <c r="B16" t="s">
        <v>98</v>
      </c>
      <c r="C16" t="s">
        <v>85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99</v>
      </c>
      <c r="B1"/>
      <c r="C1"/>
      <c r="D1"/>
    </row>
    <row r="2">
      <c r="A2" t="str" s="13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6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6">
        <f>Besoins!E8</f>
        <v>0.09</v>
      </c>
      <c r="D7" t="str">
        <f>Besoins!F8</f>
        <v>lt</v>
      </c>
    </row>
    <row r="8">
      <c r="A8"/>
      <c r="B8" t="s">
        <v>102</v>
      </c>
      <c r="C8" s="6">
        <f>'Besoins'!$B$2*1.091</f>
        <v>1.091</v>
      </c>
      <c r="D8" t="s">
        <v>15</v>
      </c>
    </row>
    <row r="9">
      <c r="A9"/>
      <c r="B9" t="str">
        <f>Besoins!B15</f>
        <v>Sel fin de cuisine</v>
      </c>
      <c r="C9" s="6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6">
        <f>Besoins!E14</f>
        <v>0.01</v>
      </c>
      <c r="D10" t="str">
        <f>Besoins!F14</f>
        <v>kg</v>
      </c>
    </row>
    <row r="11">
      <c r="A11" t="s" s="15">
        <v>103</v>
      </c>
      <c r="B11" t="str" s="12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6">
        <f>Besoins!E16</f>
        <v>0.025</v>
      </c>
      <c r="D12" t="str">
        <f>Besoins!F16</f>
        <v>kg</v>
      </c>
    </row>
    <row r="13">
      <c r="A13"/>
      <c r="B13" t="s">
        <v>104</v>
      </c>
      <c r="C13" s="6">
        <f>'Besoins'!$B$2*0.065</f>
        <v>0.065</v>
      </c>
      <c r="D13" t="s">
        <v>3</v>
      </c>
    </row>
    <row r="14">
      <c r="A14"/>
      <c r="B14" t="str" s="16">
        <f>"ℹ "&amp;Procedure!E3</f>
        <v>ℹ</v>
      </c>
      <c r="C14"/>
      <c r="D14"/>
    </row>
    <row r="15">
      <c r="A15" t="s" s="15">
        <v>105</v>
      </c>
      <c r="B15" t="str" s="12">
        <f>"[POINTER] "&amp;Procedure!D4</f>
        <v>[POINTER] Pointez avec rabat, détendez au réfrigérateur.</v>
      </c>
      <c r="C15"/>
      <c r="D15"/>
    </row>
    <row r="16">
      <c r="A16" t="s" s="15">
        <v>106</v>
      </c>
      <c r="B16" t="str" s="12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6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6">
        <f>Besoins!E9</f>
        <v>0.1</v>
      </c>
      <c r="D18" t="str">
        <f>Besoins!F9</f>
        <v>kg</v>
      </c>
    </row>
    <row r="19">
      <c r="A19"/>
      <c r="B19" t="s">
        <v>104</v>
      </c>
      <c r="C19" s="6">
        <f>'Besoins'!$B$2*0.02</f>
        <v>0.02</v>
      </c>
      <c r="D19" t="s">
        <v>3</v>
      </c>
    </row>
    <row r="20">
      <c r="A20" t="s" s="15">
        <v>107</v>
      </c>
      <c r="B20" t="str" s="12">
        <f>"[ABAISSER] "&amp;Procedure!D6</f>
        <v>[ABAISSER] Abaissez la pâte, parez, réservez au réfrigérateur.</v>
      </c>
      <c r="C20"/>
      <c r="D20"/>
    </row>
    <row r="21">
      <c r="A21" t="s" s="15">
        <v>108</v>
      </c>
      <c r="B21" t="str" s="12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5">
        <v>109</v>
      </c>
      <c r="B22" t="str" s="12">
        <f>"[APPRÊTER] "&amp;Procedure!D8</f>
        <v>[APPRÊTER] Apprêt en étuve à 28°C.</v>
      </c>
      <c r="C22"/>
      <c r="D22"/>
    </row>
    <row r="23">
      <c r="A23" t="s" s="15">
        <v>110</v>
      </c>
      <c r="B23" t="str" s="12">
        <f>"[DORER] "&amp;Procedure!D9</f>
        <v>[DORER] Dorez à la dorure au lait, enfournez.</v>
      </c>
      <c r="C23"/>
      <c r="D23"/>
    </row>
    <row r="24">
      <c r="A24"/>
      <c r="B24" t="s">
        <v>111</v>
      </c>
      <c r="C24" s="6">
        <f>'Besoins'!$B$2*0.045</f>
        <v>0.045</v>
      </c>
      <c r="D24" t="s">
        <v>3</v>
      </c>
    </row>
    <row r="25">
      <c r="A25"/>
      <c r="B25" t="str" s="16">
        <f>"ℹ "&amp;Procedure!E9</f>
        <v>ℹ</v>
      </c>
      <c r="C25"/>
      <c r="D25"/>
    </row>
    <row r="26">
      <c r="A26"/>
      <c r="B26"/>
      <c r="C26"/>
      <c r="D26"/>
    </row>
    <row r="27">
      <c r="A27" t="s" s="14">
        <v>112</v>
      </c>
      <c r="B27"/>
      <c r="C27"/>
      <c r="D27"/>
    </row>
    <row r="28">
      <c r="A28" t="s" s="15">
        <v>101</v>
      </c>
      <c r="B28" t="str" s="12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102</v>
      </c>
      <c r="C29" s="6">
        <f>'Besoins'!$B$2*1</f>
        <v>1</v>
      </c>
      <c r="D29" t="s">
        <v>15</v>
      </c>
    </row>
    <row r="30">
      <c r="A30"/>
      <c r="B30" t="s">
        <v>113</v>
      </c>
      <c r="C30" s="6">
        <f>'Besoins'!$B$2*1</f>
        <v>1</v>
      </c>
      <c r="D30" t="s">
        <v>15</v>
      </c>
    </row>
    <row r="31">
      <c r="A31"/>
      <c r="B31" t="str">
        <f>Besoins!B13</f>
        <v>Lait entier UHT 3,5% MG brique 1L</v>
      </c>
      <c r="C31" s="6">
        <f>Besoins!E13</f>
        <v>0.01</v>
      </c>
      <c r="D31" t="str">
        <f>Besoins!F13</f>
        <v>lt</v>
      </c>
    </row>
    <row r="32">
      <c r="A32"/>
      <c r="B32" t="str" s="16">
        <f>"ℹ "&amp;Procedure!E10</f>
        <v>ℹ</v>
      </c>
      <c r="C32"/>
      <c r="D32"/>
    </row>
    <row r="33">
      <c r="A33"/>
      <c r="B33"/>
      <c r="C33"/>
      <c r="D33"/>
    </row>
    <row r="34">
      <c r="A34" t="s" s="17">
        <v>114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2026-08-08T18:51:07Z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2026-08-08T18:51:07Z</dcterms:modified>
  <cp:revision>1</cp:revision>
</cp:coreProperties>
</file>