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<sst xmlns="http://schemas.openxmlformats.org/spreadsheetml/2006/main" count="132" uniqueCount="132">
  <si>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</si>
  <si>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</si>
  <si>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Brioche feuilletée (Ferrandi)</t>
  </si>
  <si>
    <t>Code</t>
  </si>
  <si>
    <t>FER-BRIOCHFEUIL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</si>
  <si>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</si>
  <si>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</si>
  <si>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</si>
  <si>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</si>
  <si>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</si>
  <si>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</si>
  <si>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</si>
  <si>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</si>
  <si>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</si>
  <si>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</si>
  <si>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</si>
  <si>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</si>
  <si>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</si>
  <si>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</si>
  <si>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</si>
  <si>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</si>
  <si>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19:46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</si>
  <si>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</si>
  <si>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</si>
  <si>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</si>
  <si>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</si>
  <si>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</si>
  <si>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</si>
  <si>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</si>
  <si>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</si>
  <si>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</si>
  <si>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</si>
  <si>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</si>
  <si>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</si>
  <si>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</si>
  <si>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</si>
  <si>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</si>
  <si>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</si>
  <si>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</si>
  <si>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</si>
  <si>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</si>
  <si>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</si>
  <si>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</si>
  <si>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</si>
  <si>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</si>
  <si>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</si>
  <si>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</si>
  <si>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</si>
  <si>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</si>
  <si>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</si>
  <si>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</si>
  <si>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</si>
  <si>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</si>
  <si>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</si>
  <si>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</si>
  <si>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</si>
  <si>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</si>
  <si>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</si>
  <si>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</si>
  <si>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0,895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</si>
  <si>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</si>
  <si>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</si>
  <si>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</si>
  <si>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</si>
  <si>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</si>
  <si>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</si>
  <si>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</si>
  <si>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</si>
  <si>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</si>
  <si>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</si>
  <si>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</si>
  <si>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</si>
  <si>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</si>
  <si>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</si>
  <si>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</si>
  <si>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</si>
  <si>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</si>
  <si>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</si>
  <si>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</si>
  <si>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</si>
  <si>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</si>
  <si>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</si>
  <si>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</si>
  <si>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</si>
  <si>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(250g), œufs (2,7 pc), sel (5g), levure (10g), sucre (30g) 5 min lent.</t>
  </si>
  <si>
    <t>5 min (prepa)</t>
  </si>
  <si>
    <t>PÉTRIR</t>
  </si>
  <si>
    <t>Pétrissez 6-8 min moyen, incorporez le beurre (90g) 6-8 min.</t>
  </si>
  <si>
    <t>≤24°C</t>
  </si>
  <si>
    <t>14 min (prepa)</t>
  </si>
  <si>
    <t>POINTER</t>
  </si>
  <si>
    <t>Pointez avec rabat, boulez, détendez au réfrigérateur.</t>
  </si>
  <si>
    <t>720 min (repos)</t>
  </si>
  <si>
    <t>ABAISSER</t>
  </si>
  <si>
    <t>Abaissez, enveloppez le beurre de tourage (150g), tour double puis tour simple.</t>
  </si>
  <si>
    <t>75 min (repos)</t>
  </si>
  <si>
    <t>DÉTAILLER</t>
  </si>
  <si>
    <t>Détaillez en bandes, pliez en accordéon, dans les moules graissés. Apprêt en étuve à 28°C.</t>
  </si>
  <si>
    <t>120 min (repos)</t>
  </si>
  <si>
    <t>ENFOURNER</t>
  </si>
  <si>
    <t>Enfournez, badigeonnez de sirop (375g) à la sortie.</t>
  </si>
  <si>
    <t>180°C</t>
  </si>
  <si>
    <t>28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</si>
  <si>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</si>
  <si>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</si>
  <si>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</si>
  <si>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</si>
  <si>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</si>
  <si>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</si>
  <si>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</si>
  <si>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</si>
  <si>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</si>
  <si>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</si>
  <si>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</si>
  <si>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</si>
  <si>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</si>
  <si>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</si>
  <si>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</si>
  <si>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Brioche feuilletée (Ferrandi)</t>
  </si>
  <si>
    <t>Brioche feuilletée (Ferrandi)  FER-BRIOCHFEUIL</t>
  </si>
  <si>
    <t>1.</t>
  </si>
  <si>
    <t xml:space="preserve">    Sucre blanc cristal sac 25 kg</t>
  </si>
  <si>
    <t>2.</t>
  </si>
  <si>
    <t xml:space="preserve">    Beurre doux 82% MG plaquette</t>
  </si>
  <si>
    <t>3.</t>
  </si>
  <si>
    <t>4.</t>
  </si>
  <si>
    <t xml:space="preserve">    Beurre de tourage (Ferrandi)</t>
  </si>
  <si>
    <t>5.</t>
  </si>
  <si>
    <t>6.</t>
  </si>
  <si>
    <t xml:space="preserve">    Sirop de sucre pour badigeonnage (Ferrandi)</t>
  </si>
  <si>
    <t>↳ Beurre de tourage (Ferrandi)  FER-BEURTOUR</t>
  </si>
  <si>
    <t>↳ Sirop de sucre pour badigeonnage (Ferrandi)  FER-SIROP-SUCRE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</si>
</sst>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2.373715</v>
      </c>
    </row>
    <row r="12">
      <c r="A12" t="s" s="3">
        <v>17</v>
      </c>
      <c r="B12" s="4">
        <v>2.6521955307263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2.373715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0.895</v>
      </c>
      <c r="C3" t="s" s="10">
        <v>25</v>
      </c>
      <c r="D3"/>
      <c r="E3"/>
      <c r="F3"/>
    </row>
    <row r="4">
      <c r="A4" t="s">
        <v>26</v>
      </c>
      <c r="B4" s="11">
        <f>$B$2*B3</f>
        <v>0.895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2.727</v>
      </c>
      <c r="E7" s="11">
        <f>D7*$B$2</f>
        <v>2.727</v>
      </c>
      <c r="F7" t="s">
        <v>35</v>
      </c>
      <c r="G7" s="4">
        <f>E7*0.27</f>
        <v>0.73629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E8*0.0043</f>
        <v>0.001075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25</v>
      </c>
      <c r="G9" s="4">
        <f>E9*0.95</f>
        <v>0.2375</v>
      </c>
    </row>
    <row r="10">
      <c r="A10" t="s">
        <v>43</v>
      </c>
      <c r="B10" t="s">
        <v>44</v>
      </c>
      <c r="C10" t="s">
        <v>45</v>
      </c>
      <c r="D10" s="9">
        <v>0.24</v>
      </c>
      <c r="E10" s="11">
        <f>D10*$B$2</f>
        <v>0.24</v>
      </c>
      <c r="F10" t="s">
        <v>25</v>
      </c>
      <c r="G10" s="4">
        <f>E10*5.2</f>
        <v>1.248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25</v>
      </c>
      <c r="G11" s="4">
        <f>E11*2.2</f>
        <v>0.022</v>
      </c>
    </row>
    <row r="12">
      <c r="A12" t="s">
        <v>49</v>
      </c>
      <c r="B12" t="s">
        <v>50</v>
      </c>
      <c r="C12" t="s">
        <v>51</v>
      </c>
      <c r="D12" s="9">
        <v>0.005</v>
      </c>
      <c r="E12" s="11">
        <f>D12*$B$2</f>
        <v>0.005</v>
      </c>
      <c r="F12" t="s">
        <v>25</v>
      </c>
      <c r="G12" s="4">
        <f>E12*0.35</f>
        <v>0.00175</v>
      </c>
    </row>
    <row r="13">
      <c r="A13" t="s">
        <v>52</v>
      </c>
      <c r="B13" t="s">
        <v>53</v>
      </c>
      <c r="C13" t="s">
        <v>54</v>
      </c>
      <c r="D13" s="9">
        <v>0.155</v>
      </c>
      <c r="E13" s="11">
        <f>D13*$B$2</f>
        <v>0.155</v>
      </c>
      <c r="F13" t="s">
        <v>25</v>
      </c>
      <c r="G13" s="4">
        <f>E13*0.82</f>
        <v>0.1271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0.895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0.25</v>
      </c>
      <c r="E3" t="s">
        <v>25</v>
      </c>
      <c r="F3" t="s">
        <v>42</v>
      </c>
    </row>
    <row r="4">
      <c r="A4">
        <v>1</v>
      </c>
      <c r="B4" t="s">
        <v>64</v>
      </c>
      <c r="C4" t="s">
        <v>60</v>
      </c>
      <c r="D4" s="11">
        <v>2.727</v>
      </c>
      <c r="E4" t="s">
        <v>35</v>
      </c>
      <c r="F4" t="s">
        <v>65</v>
      </c>
    </row>
    <row r="5">
      <c r="A5">
        <v>2</v>
      </c>
      <c r="B5" t="s">
        <v>66</v>
      </c>
      <c r="C5" t="s">
        <v>60</v>
      </c>
      <c r="D5" s="11">
        <v>0.15</v>
      </c>
      <c r="E5" t="s">
        <v>39</v>
      </c>
      <c r="F5" t="s">
        <v>65</v>
      </c>
    </row>
    <row r="6">
      <c r="A6">
        <v>3</v>
      </c>
      <c r="B6" t="s">
        <v>67</v>
      </c>
      <c r="C6" t="s">
        <v>63</v>
      </c>
      <c r="D6" s="11">
        <v>2.727</v>
      </c>
      <c r="E6" t="s">
        <v>35</v>
      </c>
      <c r="F6" t="s">
        <v>34</v>
      </c>
    </row>
    <row r="7">
      <c r="A7">
        <v>1</v>
      </c>
      <c r="B7" t="s">
        <v>68</v>
      </c>
      <c r="C7" t="s">
        <v>63</v>
      </c>
      <c r="D7" s="11">
        <v>0.005</v>
      </c>
      <c r="E7" t="s">
        <v>25</v>
      </c>
      <c r="F7" t="s">
        <v>51</v>
      </c>
    </row>
    <row r="8">
      <c r="A8">
        <v>1</v>
      </c>
      <c r="B8" t="s">
        <v>69</v>
      </c>
      <c r="C8" t="s">
        <v>63</v>
      </c>
      <c r="D8" s="11">
        <v>0.01</v>
      </c>
      <c r="E8" t="s">
        <v>25</v>
      </c>
      <c r="F8" t="s">
        <v>48</v>
      </c>
    </row>
    <row r="9">
      <c r="A9">
        <v>1</v>
      </c>
      <c r="B9" t="s">
        <v>70</v>
      </c>
      <c r="C9" t="s">
        <v>63</v>
      </c>
      <c r="D9" s="11">
        <v>0.03</v>
      </c>
      <c r="E9" t="s">
        <v>25</v>
      </c>
      <c r="F9" t="s">
        <v>54</v>
      </c>
    </row>
    <row r="10">
      <c r="A10">
        <v>1</v>
      </c>
      <c r="B10" t="s">
        <v>71</v>
      </c>
      <c r="C10" t="s">
        <v>63</v>
      </c>
      <c r="D10" s="11">
        <v>0.09</v>
      </c>
      <c r="E10" t="s">
        <v>25</v>
      </c>
      <c r="F10" t="s">
        <v>45</v>
      </c>
    </row>
    <row r="11">
      <c r="A11">
        <v>1</v>
      </c>
      <c r="B11" t="s">
        <v>72</v>
      </c>
      <c r="C11" t="s">
        <v>60</v>
      </c>
      <c r="D11" s="11">
        <v>0.15</v>
      </c>
      <c r="E11" t="s">
        <v>25</v>
      </c>
      <c r="F11" t="s">
        <v>61</v>
      </c>
    </row>
    <row r="12">
      <c r="A12">
        <v>2</v>
      </c>
      <c r="B12" t="s">
        <v>73</v>
      </c>
      <c r="C12" t="s">
        <v>63</v>
      </c>
      <c r="D12" s="11">
        <v>0.15</v>
      </c>
      <c r="E12" t="s">
        <v>25</v>
      </c>
      <c r="F12" t="s">
        <v>45</v>
      </c>
    </row>
    <row r="13">
      <c r="A13">
        <v>1</v>
      </c>
      <c r="B13" t="s">
        <v>74</v>
      </c>
      <c r="C13" t="s">
        <v>60</v>
      </c>
      <c r="D13" s="11">
        <v>0.375</v>
      </c>
      <c r="E13" t="s">
        <v>25</v>
      </c>
      <c r="F13" t="s">
        <v>61</v>
      </c>
    </row>
    <row r="14">
      <c r="A14">
        <v>2</v>
      </c>
      <c r="B14" t="s">
        <v>75</v>
      </c>
      <c r="C14" t="s">
        <v>63</v>
      </c>
      <c r="D14" s="11">
        <v>0.25</v>
      </c>
      <c r="E14" t="s">
        <v>39</v>
      </c>
      <c r="F14" t="s">
        <v>38</v>
      </c>
    </row>
    <row r="15">
      <c r="A15">
        <v>2</v>
      </c>
      <c r="B15" t="s">
        <v>76</v>
      </c>
      <c r="C15" t="s">
        <v>63</v>
      </c>
      <c r="D15" s="11">
        <v>0.125</v>
      </c>
      <c r="E15" t="s">
        <v>25</v>
      </c>
      <c r="F15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 t="s">
        <v>85</v>
      </c>
    </row>
    <row r="3">
      <c r="A3" t="s">
        <v>2</v>
      </c>
      <c r="B3">
        <v>2</v>
      </c>
      <c r="C3" t="s">
        <v>86</v>
      </c>
      <c r="D3" t="s" s="14">
        <v>87</v>
      </c>
      <c r="E3" t="s" s="14">
        <v>88</v>
      </c>
      <c r="F3" t="s">
        <v>89</v>
      </c>
    </row>
    <row r="4">
      <c r="A4" t="s">
        <v>2</v>
      </c>
      <c r="B4">
        <v>3</v>
      </c>
      <c r="C4" t="s">
        <v>90</v>
      </c>
      <c r="D4" t="s" s="14">
        <v>91</v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s" s="14">
        <v>100</v>
      </c>
      <c r="E7" t="s" s="14">
        <v>101</v>
      </c>
      <c r="F7" t="s">
        <v>102</v>
      </c>
    </row>
    <row r="8">
      <c r="A8" t="s">
        <v>103</v>
      </c>
      <c r="B8">
        <v>1</v>
      </c>
      <c r="C8" t="s">
        <v>104</v>
      </c>
      <c r="D8" t="s" s="14">
        <v>105</v>
      </c>
      <c r="E8" t="s" s="14"/>
      <c r="F8" t="s">
        <v>106</v>
      </c>
    </row>
    <row r="9">
      <c r="A9" t="s">
        <v>103</v>
      </c>
      <c r="B9">
        <v>2</v>
      </c>
      <c r="C9" t="s">
        <v>107</v>
      </c>
      <c r="D9" t="s" s="14">
        <v>108</v>
      </c>
      <c r="E9" t="s" s="14"/>
      <c r="F9"/>
    </row>
    <row r="10">
      <c r="A10" t="s">
        <v>103</v>
      </c>
      <c r="B10">
        <v>3</v>
      </c>
      <c r="C10" t="s">
        <v>107</v>
      </c>
      <c r="D10" t="s" s="14">
        <v>109</v>
      </c>
      <c r="E10" t="s" s="14"/>
      <c r="F10"/>
    </row>
    <row r="11">
      <c r="A11" t="s">
        <v>103</v>
      </c>
      <c r="B11">
        <v>4</v>
      </c>
      <c r="C11"/>
      <c r="D11" t="s" s="14">
        <v>110</v>
      </c>
      <c r="E11" t="s" s="14"/>
      <c r="F11" t="s">
        <v>111</v>
      </c>
    </row>
    <row r="12">
      <c r="A12" t="s">
        <v>112</v>
      </c>
      <c r="B12">
        <v>1</v>
      </c>
      <c r="C12" t="s">
        <v>113</v>
      </c>
      <c r="D12" t="s" s="14">
        <v>114</v>
      </c>
      <c r="E12" t="s" s="14"/>
      <c r="F12" t="s">
        <v>115</v>
      </c>
    </row>
    <row r="13">
      <c r="A13" t="s">
        <v>112</v>
      </c>
      <c r="B13">
        <v>2</v>
      </c>
      <c r="C13" t="s">
        <v>116</v>
      </c>
      <c r="D13" t="s" s="14">
        <v>117</v>
      </c>
      <c r="E13" t="s" s="14"/>
      <c r="F13" t="s">
        <v>111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118</v>
      </c>
      <c r="B1"/>
      <c r="C1"/>
      <c r="D1"/>
    </row>
    <row r="2">
      <c r="A2" t="str" s="15">
        <f>"FER-BRIOCHFEUIL · BOU.PAINS_VIENNOIS · référence : "&amp;Besoins!B3&amp;" "&amp;Besoins!C3&amp;" · multiplicateur réglable sur la feuille ""Besoins"""</f>
        <v>FER-BRIOCHFEUIL · BOU.PAINS_VIENNOIS · référence : 0,895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 t="s" s="17">
        <v>120</v>
      </c>
      <c r="B5" t="str" s="14">
        <f>"[FRASER] "&amp;Procedure!D2</f>
        <v>[FRASER] Frasez farine (250g), œufs (2,7 pc), sel (5g), levure (10g), sucre (30g)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0.25</v>
      </c>
      <c r="D6" t="str">
        <f>Besoins!F9</f>
        <v>kg</v>
      </c>
    </row>
    <row r="7">
      <c r="A7"/>
      <c r="B7" t="str">
        <f>Besoins!B11</f>
        <v>Levure fraîche de boulanger</v>
      </c>
      <c r="C7" s="11">
        <f>Besoins!E11</f>
        <v>0.01</v>
      </c>
      <c r="D7" t="str">
        <f>Besoins!F11</f>
        <v>kg</v>
      </c>
    </row>
    <row r="8">
      <c r="A8"/>
      <c r="B8" t="s">
        <v>121</v>
      </c>
      <c r="C8" s="11">
        <f>'Besoins'!$B$2*0.03</f>
        <v>0.03</v>
      </c>
      <c r="D8" t="s">
        <v>25</v>
      </c>
    </row>
    <row r="9">
      <c r="A9" t="s" s="17">
        <v>122</v>
      </c>
      <c r="B9" t="str" s="14">
        <f>"[PÉTRIR] "&amp;Procedure!D3</f>
        <v>[PÉTRIR] Pétrissez 6-8 min moyen, incorporez le beurre (90g) 6-8 min.</v>
      </c>
      <c r="C9"/>
      <c r="D9"/>
    </row>
    <row r="10">
      <c r="A10"/>
      <c r="B10" t="s">
        <v>123</v>
      </c>
      <c r="C10" s="11">
        <f>'Besoins'!$B$2*0.09</f>
        <v>0.09</v>
      </c>
      <c r="D10" t="s">
        <v>25</v>
      </c>
    </row>
    <row r="11">
      <c r="A11"/>
      <c r="B11" t="str" s="18">
        <f>"ℹ "&amp;Procedure!E3</f>
        <v>ℹ</v>
      </c>
      <c r="C11"/>
      <c r="D11"/>
    </row>
    <row r="12">
      <c r="A12" t="s" s="17">
        <v>124</v>
      </c>
      <c r="B12" t="str" s="14">
        <f>"[POINTER] "&amp;Procedure!D4</f>
        <v>[POINTER] Pointez avec rabat, boulez, détendez au réfrigérateur.</v>
      </c>
      <c r="C12"/>
      <c r="D12"/>
    </row>
    <row r="13">
      <c r="A13" t="s" s="17">
        <v>125</v>
      </c>
      <c r="B13" t="str" s="14">
        <f>"[ABAISSER] "&amp;Procedure!D5</f>
        <v>[ABAISSER] Abaissez, enveloppez le beurre de tourage (150g), tour double puis tour simple.</v>
      </c>
      <c r="C13"/>
      <c r="D13"/>
    </row>
    <row r="14">
      <c r="A14"/>
      <c r="B14" t="s">
        <v>126</v>
      </c>
      <c r="C14" s="11">
        <f>'Besoins'!$B$2*0.15</f>
        <v>0.15</v>
      </c>
      <c r="D14" t="s">
        <v>25</v>
      </c>
    </row>
    <row r="15">
      <c r="A15" t="s" s="17">
        <v>127</v>
      </c>
      <c r="B15" t="str" s="14">
        <f>"[DÉTAILLER] "&amp;Procedure!D6</f>
        <v>[DÉTAILLER] Détaillez en bandes, pliez en accordéon, dans les moules graissés. Apprêt en étuve à 28°C.</v>
      </c>
      <c r="C15"/>
      <c r="D15"/>
    </row>
    <row r="16">
      <c r="A16" t="s" s="17">
        <v>128</v>
      </c>
      <c r="B16" t="str" s="14">
        <f>"[ENFOURNER] "&amp;Procedure!D7</f>
        <v>[ENFOURNER] Enfournez, badigeonnez de sirop (375g) à la sortie.</v>
      </c>
      <c r="C16"/>
      <c r="D16"/>
    </row>
    <row r="17">
      <c r="A17"/>
      <c r="B17" t="s">
        <v>129</v>
      </c>
      <c r="C17" s="11">
        <f>'Besoins'!$B$2*0.375</f>
        <v>0.375</v>
      </c>
      <c r="D17" t="s">
        <v>25</v>
      </c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130</v>
      </c>
      <c r="B20"/>
      <c r="C20"/>
      <c r="D20"/>
    </row>
    <row r="21">
      <c r="A21" t="s" s="17">
        <v>120</v>
      </c>
      <c r="B21" t="str" s="14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7">
        <v>122</v>
      </c>
      <c r="B22" t="str" s="14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123</v>
      </c>
      <c r="C23" s="11">
        <f>'Besoins'!$B$2*0.15</f>
        <v>0.15</v>
      </c>
      <c r="D23" t="s">
        <v>25</v>
      </c>
    </row>
    <row r="24">
      <c r="A24" t="s" s="17">
        <v>124</v>
      </c>
      <c r="B24" t="str" s="14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123</v>
      </c>
      <c r="C25" s="11">
        <f>'Besoins'!$B$2*0.15</f>
        <v>0.15</v>
      </c>
      <c r="D25" t="s">
        <v>25</v>
      </c>
    </row>
    <row r="26">
      <c r="A26" t="s" s="17">
        <v>125</v>
      </c>
      <c r="B26" t="str" s="14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6">
        <v>131</v>
      </c>
      <c r="B28"/>
      <c r="C28"/>
      <c r="D28"/>
    </row>
    <row r="29">
      <c r="A29" t="s" s="17">
        <v>120</v>
      </c>
      <c r="B29" t="str" s="14">
        <f>"[PORTER] "&amp;Procedure!D12</f>
        <v>[PORTER] Portez à ébullition l'eau (250g) avec le sucre (125g).</v>
      </c>
      <c r="C29"/>
      <c r="D29"/>
    </row>
    <row r="30">
      <c r="A30"/>
      <c r="B30" t="str">
        <f>Besoins!B8</f>
        <v>Eau (robinet - moy. France 2026)</v>
      </c>
      <c r="C30" s="11">
        <f>Besoins!E8</f>
        <v>0.25</v>
      </c>
      <c r="D30" t="str">
        <f>Besoins!F8</f>
        <v>lt</v>
      </c>
    </row>
    <row r="31">
      <c r="A31"/>
      <c r="B31" t="s">
        <v>121</v>
      </c>
      <c r="C31" s="11">
        <f>'Besoins'!$B$2*0.125</f>
        <v>0.125</v>
      </c>
      <c r="D31" t="s">
        <v>25</v>
      </c>
    </row>
    <row r="32">
      <c r="A32" t="s" s="17">
        <v>122</v>
      </c>
      <c r="B32" t="str" s="14">
        <f>"[REFROIDIR] "&amp;Procedure!D13</f>
        <v>[REFROIDIR] Laissez refroidir avant utilisation (badigeonnage au pinceau à la sortie du four).</v>
      </c>
      <c r="C32"/>
      <c r="D32"/>
    </row>
    <row r="33">
      <c r="A33"/>
      <c r="B33"/>
      <c r="C33"/>
      <c r="D33"/>
    </row>
    <row r="34">
      <c r="A34" t="s" s="19">
        <v>22</v>
      </c>
      <c r="B34"/>
      <c r="C34"/>
      <c r="D34"/>
    </row>
  </sheetData>
  <sheetProtection sheet="1"/>
  <mergeCells count="20">
    <mergeCell ref="A1:D1"/>
    <mergeCell ref="A2:D2"/>
    <mergeCell ref="A4:D4"/>
    <mergeCell ref="B5:D5"/>
    <mergeCell ref="B9:D9"/>
    <mergeCell ref="B11:D11"/>
    <mergeCell ref="B12:D12"/>
    <mergeCell ref="B13:D13"/>
    <mergeCell ref="B15:D15"/>
    <mergeCell ref="B16:D16"/>
    <mergeCell ref="B18:D18"/>
    <mergeCell ref="A20:D20"/>
    <mergeCell ref="B21:D21"/>
    <mergeCell ref="B22:D22"/>
    <mergeCell ref="B24:D24"/>
    <mergeCell ref="B26:D26"/>
    <mergeCell ref="A28:D28"/>
    <mergeCell ref="B29:D29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2026-08-08T17:46:36Z</dcterms:created>
  <dc:title>Brioche feuilletée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2026-08-08T17:46:36Z</dcterms:modified>
  <cp:revision>1</cp:revision>
</cp:coreProperties>
</file>