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<sst xmlns="http://schemas.openxmlformats.org/spreadsheetml/2006/main" count="127" uniqueCount="127">
  <si>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</si>
  <si>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</si>
  <si>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</si>
  <si>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</si>
  <si>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</si>
  <si>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</si>
  <si>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</si>
  <si>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</si>
  <si>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</si>
  <si>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</si>
  <si>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</si>
  <si>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</si>
  <si>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</si>
  <si>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</si>
  <si>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</si>
  <si>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</si>
  <si>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</si>
  <si>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</si>
  <si>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</si>
  <si>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</si>
  <si>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</si>
  <si>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</si>
  <si>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</si>
  <si>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</si>
  <si>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</si>
  <si>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</si>
  <si>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</si>
  <si>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</si>
  <si>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</si>
  <si>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</si>
  <si>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</si>
  <si>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</si>
  <si>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</si>
  <si>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</si>
  <si>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</si>
  <si>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</si>
  <si>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</si>
  <si>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</si>
  <si>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</si>
  <si>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</si>
  <si>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</si>
  <si>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</si>
  <si>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</si>
  <si>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</si>
  <si>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</si>
  <si>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</si>
  <si>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</si>
  <si>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</si>
  <si>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</si>
  <si>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</si>
  <si>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</si>
  <si>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</si>
  <si>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</si>
  <si>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Roulé pistache et chocolat (Ferrandi)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</si>
  <si>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</si>
  <si>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</si>
  <si>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</si>
  <si>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</si>
  <si>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</si>
  <si>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</si>
  <si>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</si>
  <si>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</si>
  <si>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</si>
  <si>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</si>
  <si>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</si>
  <si>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</si>
  <si>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</si>
  <si>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</si>
  <si>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</si>
  <si>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</si>
  <si>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</si>
  <si>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</si>
  <si>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</si>
  <si>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</si>
  <si>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</si>
  <si>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</si>
  <si>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</si>
  <si>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</si>
  <si>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</si>
  <si>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</si>
  <si>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</si>
  <si>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</si>
  <si>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</si>
  <si>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</si>
  <si>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</si>
  <si>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</si>
  <si>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</si>
  <si>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</si>
  <si>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</si>
  <si>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</si>
  <si>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</si>
  <si>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</si>
  <si>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</si>
  <si>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</si>
  <si>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</si>
  <si>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</si>
  <si>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</si>
  <si>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</si>
  <si>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</si>
  <si>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</si>
  <si>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</si>
  <si>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 (conv.)</t>
  </si>
  <si>
    <t>conversion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</si>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</sst>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0.68</v>
      </c>
      <c r="C3" t="s" s="5">
        <v>3</v>
      </c>
      <c r="D3"/>
      <c r="E3"/>
      <c r="F3"/>
    </row>
    <row r="4">
      <c r="A4" t="s">
        <v>4</v>
      </c>
      <c r="B4" s="6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1.682</v>
      </c>
      <c r="E7" s="6">
        <f>D7*$B$2</f>
        <v>1.682</v>
      </c>
      <c r="F7" t="s">
        <v>15</v>
      </c>
      <c r="G7" s="9">
        <f>E7*0.27</f>
        <v>0.45414</v>
      </c>
    </row>
    <row r="8">
      <c r="A8" t="s">
        <v>16</v>
      </c>
      <c r="B8" t="s">
        <v>17</v>
      </c>
      <c r="C8" t="s">
        <v>18</v>
      </c>
      <c r="D8" s="4">
        <v>0.16</v>
      </c>
      <c r="E8" s="6">
        <f>D8*$B$2</f>
        <v>0.16</v>
      </c>
      <c r="F8" t="s">
        <v>3</v>
      </c>
      <c r="G8" s="9">
        <f>E8*14.8</f>
        <v>2.368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E9*0.72</f>
        <v>0.18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3</v>
      </c>
      <c r="G10" s="9">
        <f>E10*1.6</f>
        <v>0.016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3</v>
      </c>
      <c r="G11" s="9">
        <f>E11*140</f>
        <v>3.5</v>
      </c>
    </row>
    <row r="12">
      <c r="A12" t="s">
        <v>28</v>
      </c>
      <c r="B12" t="s">
        <v>29</v>
      </c>
      <c r="C12" t="s">
        <v>30</v>
      </c>
      <c r="D12" s="4">
        <v>0.185</v>
      </c>
      <c r="E12" s="6">
        <f>D12*$B$2</f>
        <v>0.185</v>
      </c>
      <c r="F12" t="s">
        <v>3</v>
      </c>
      <c r="G12" s="9">
        <f>E12*5.2</f>
        <v>0.962</v>
      </c>
    </row>
    <row r="13">
      <c r="A13" t="s">
        <v>31</v>
      </c>
      <c r="B13" t="s">
        <v>32</v>
      </c>
      <c r="C13" t="s">
        <v>33</v>
      </c>
      <c r="D13" s="4">
        <v>0.235</v>
      </c>
      <c r="E13" s="6">
        <f>D13*$B$2</f>
        <v>0.235</v>
      </c>
      <c r="F13" t="s">
        <v>34</v>
      </c>
      <c r="G13" s="9">
        <f>E13*1.05</f>
        <v>0.24675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3</v>
      </c>
      <c r="G14" s="9">
        <f>E14*2.2</f>
        <v>0.022</v>
      </c>
    </row>
    <row r="15">
      <c r="A15" t="s">
        <v>38</v>
      </c>
      <c r="B15" t="s">
        <v>39</v>
      </c>
      <c r="C15" t="s">
        <v>40</v>
      </c>
      <c r="D15" s="4">
        <v>0.005</v>
      </c>
      <c r="E15" s="6">
        <f>D15*$B$2</f>
        <v>0.005</v>
      </c>
      <c r="F15" t="s">
        <v>3</v>
      </c>
      <c r="G15" s="9">
        <f>E15*0.35</f>
        <v>0.00175</v>
      </c>
    </row>
    <row r="16">
      <c r="A16" t="s">
        <v>41</v>
      </c>
      <c r="B16" t="s">
        <v>42</v>
      </c>
      <c r="C16" t="s">
        <v>43</v>
      </c>
      <c r="D16" s="4">
        <v>0.01</v>
      </c>
      <c r="E16" s="6">
        <f>D16*$B$2</f>
        <v>0.01</v>
      </c>
      <c r="F16" t="s">
        <v>3</v>
      </c>
      <c r="G16" s="9">
        <f>E16*5.8</f>
        <v>0.058</v>
      </c>
    </row>
    <row r="17">
      <c r="A17" t="s">
        <v>44</v>
      </c>
      <c r="B17" t="s">
        <v>45</v>
      </c>
      <c r="C17" t="s">
        <v>43</v>
      </c>
      <c r="D17" s="4">
        <v>0.04</v>
      </c>
      <c r="E17" s="6">
        <f>D17*$B$2</f>
        <v>0.04</v>
      </c>
      <c r="F17" t="s">
        <v>3</v>
      </c>
      <c r="G17" s="9">
        <f>E17*0.82</f>
        <v>0.0328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inlineStr" s="12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2"/>
      <c r="F2" t="s">
        <v>55</v>
      </c>
    </row>
    <row r="3">
      <c r="A3" t="s">
        <v>53</v>
      </c>
      <c r="B3">
        <v>2</v>
      </c>
      <c r="C3" t="s">
        <v>56</v>
      </c>
      <c r="D3" t="s" s="12">
        <v>57</v>
      </c>
      <c r="E3" t="s" s="12">
        <v>58</v>
      </c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/>
      <c r="F4" t="s">
        <v>62</v>
      </c>
    </row>
    <row r="5">
      <c r="A5" t="s">
        <v>53</v>
      </c>
      <c r="B5">
        <v>4</v>
      </c>
      <c r="C5" t="s">
        <v>63</v>
      </c>
      <c r="D5" t="s" s="12">
        <v>64</v>
      </c>
      <c r="E5" t="s" s="12"/>
      <c r="F5"/>
    </row>
    <row r="6">
      <c r="A6" t="s">
        <v>53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53</v>
      </c>
      <c r="B7">
        <v>6</v>
      </c>
      <c r="C7" t="s">
        <v>68</v>
      </c>
      <c r="D7" t="s" s="12">
        <v>69</v>
      </c>
      <c r="E7" t="s" s="12">
        <v>70</v>
      </c>
      <c r="F7" t="s">
        <v>71</v>
      </c>
    </row>
    <row r="8">
      <c r="A8" t="s">
        <v>72</v>
      </c>
      <c r="B8">
        <v>1</v>
      </c>
      <c r="C8" t="s">
        <v>73</v>
      </c>
      <c r="D8" t="s" s="12">
        <v>74</v>
      </c>
      <c r="E8" t="s" s="12"/>
      <c r="F8" t="s">
        <v>75</v>
      </c>
    </row>
    <row r="9">
      <c r="A9" t="s">
        <v>72</v>
      </c>
      <c r="B9">
        <v>2</v>
      </c>
      <c r="C9" t="s">
        <v>76</v>
      </c>
      <c r="D9" t="s" s="12">
        <v>77</v>
      </c>
      <c r="E9" t="s" s="12"/>
      <c r="F9"/>
    </row>
    <row r="10">
      <c r="A10" t="s">
        <v>72</v>
      </c>
      <c r="B10">
        <v>3</v>
      </c>
      <c r="C10" t="s">
        <v>76</v>
      </c>
      <c r="D10" t="s" s="12">
        <v>78</v>
      </c>
      <c r="E10" t="s" s="12"/>
      <c r="F10"/>
    </row>
    <row r="11">
      <c r="A11" t="s">
        <v>72</v>
      </c>
      <c r="B11">
        <v>4</v>
      </c>
      <c r="C11"/>
      <c r="D11" t="s" s="12">
        <v>79</v>
      </c>
      <c r="E11" t="s" s="12"/>
      <c r="F11" t="s">
        <v>80</v>
      </c>
    </row>
    <row r="12">
      <c r="A12" t="s">
        <v>81</v>
      </c>
      <c r="B12">
        <v>1</v>
      </c>
      <c r="C12" t="s">
        <v>82</v>
      </c>
      <c r="D12" t="s" s="12">
        <v>83</v>
      </c>
      <c r="E12" t="s" s="12">
        <v>84</v>
      </c>
      <c r="F12" t="s">
        <v>75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53</v>
      </c>
      <c r="C2" t="s">
        <v>89</v>
      </c>
      <c r="D2" s="6">
        <f>'Besoins'!$B$2*0.68</f>
        <v>0.68</v>
      </c>
      <c r="E2" t="s">
        <v>3</v>
      </c>
    </row>
    <row r="3">
      <c r="A3">
        <v>1</v>
      </c>
      <c r="B3" t="s">
        <v>90</v>
      </c>
      <c r="C3" t="s">
        <v>91</v>
      </c>
      <c r="D3" s="6">
        <f>'Besoins'!$B$2*0.25</f>
        <v>0.25</v>
      </c>
      <c r="E3" t="s">
        <v>3</v>
      </c>
    </row>
    <row r="4">
      <c r="A4">
        <v>1</v>
      </c>
      <c r="B4" t="s">
        <v>92</v>
      </c>
      <c r="C4" t="s">
        <v>91</v>
      </c>
      <c r="D4" s="6">
        <f>'Besoins'!$B$2*0.125</f>
        <v>0.125</v>
      </c>
      <c r="E4" t="s">
        <v>34</v>
      </c>
    </row>
    <row r="5">
      <c r="A5">
        <v>1</v>
      </c>
      <c r="B5" t="s">
        <v>93</v>
      </c>
      <c r="C5" t="s">
        <v>91</v>
      </c>
      <c r="D5" s="6">
        <f>'Besoins'!$B$2*0.005</f>
        <v>0.005</v>
      </c>
      <c r="E5" t="s">
        <v>3</v>
      </c>
    </row>
    <row r="6">
      <c r="A6">
        <v>1</v>
      </c>
      <c r="B6" t="s">
        <v>94</v>
      </c>
      <c r="C6" t="s">
        <v>91</v>
      </c>
      <c r="D6" s="6">
        <f>'Besoins'!$B$2*0.01</f>
        <v>0.01</v>
      </c>
      <c r="E6" t="s">
        <v>3</v>
      </c>
    </row>
    <row r="7">
      <c r="A7">
        <v>1</v>
      </c>
      <c r="B7" t="s">
        <v>95</v>
      </c>
      <c r="C7" t="s">
        <v>91</v>
      </c>
      <c r="D7" s="6">
        <f>'Besoins'!$B$2*0.01</f>
        <v>0.01</v>
      </c>
      <c r="E7" t="s">
        <v>3</v>
      </c>
    </row>
    <row r="8">
      <c r="A8">
        <v>1</v>
      </c>
      <c r="B8" t="s">
        <v>96</v>
      </c>
      <c r="C8" t="s">
        <v>91</v>
      </c>
      <c r="D8" s="6">
        <f>'Besoins'!$B$2*0.025</f>
        <v>0.025</v>
      </c>
      <c r="E8" t="s">
        <v>3</v>
      </c>
    </row>
    <row r="9">
      <c r="A9">
        <v>1</v>
      </c>
      <c r="B9" t="s">
        <v>97</v>
      </c>
      <c r="C9" t="s">
        <v>91</v>
      </c>
      <c r="D9" s="6">
        <f>'Besoins'!$B$2*0.025</f>
        <v>0.025</v>
      </c>
      <c r="E9" t="s">
        <v>3</v>
      </c>
    </row>
    <row r="10">
      <c r="A10">
        <v>1</v>
      </c>
      <c r="B10" t="s">
        <v>98</v>
      </c>
      <c r="C10" t="s">
        <v>89</v>
      </c>
      <c r="D10" s="6">
        <f>'Besoins'!$B$2*0.15</f>
        <v>0.15</v>
      </c>
      <c r="E10" t="s">
        <v>3</v>
      </c>
    </row>
    <row r="11">
      <c r="A11">
        <v>2</v>
      </c>
      <c r="B11" t="s">
        <v>99</v>
      </c>
      <c r="C11" t="s">
        <v>91</v>
      </c>
      <c r="D11" s="6">
        <f>'Besoins'!$B$2*0.15</f>
        <v>0.15</v>
      </c>
      <c r="E11" t="s">
        <v>3</v>
      </c>
    </row>
    <row r="12">
      <c r="A12">
        <v>1</v>
      </c>
      <c r="B12" t="s">
        <v>92</v>
      </c>
      <c r="C12" t="s">
        <v>91</v>
      </c>
      <c r="D12" s="6">
        <f>'Besoins'!$B$2*0.1</f>
        <v>0.1</v>
      </c>
      <c r="E12" t="s">
        <v>34</v>
      </c>
    </row>
    <row r="13">
      <c r="A13">
        <v>1</v>
      </c>
      <c r="B13" t="s">
        <v>100</v>
      </c>
      <c r="C13" t="s">
        <v>91</v>
      </c>
      <c r="D13" s="6">
        <f>'Besoins'!$B$2*0.025</f>
        <v>0.025</v>
      </c>
      <c r="E13" t="s">
        <v>3</v>
      </c>
    </row>
    <row r="14">
      <c r="A14">
        <v>1</v>
      </c>
      <c r="B14" t="s">
        <v>101</v>
      </c>
      <c r="C14" t="s">
        <v>102</v>
      </c>
      <c r="D14" s="6">
        <f>'Besoins'!$B$2*0.182</f>
        <v>0.182</v>
      </c>
      <c r="E14" t="s">
        <v>15</v>
      </c>
    </row>
    <row r="15">
      <c r="A15">
        <v>1</v>
      </c>
      <c r="B15" t="s">
        <v>96</v>
      </c>
      <c r="C15" t="s">
        <v>91</v>
      </c>
      <c r="D15" s="6">
        <f>'Besoins'!$B$2*0.015</f>
        <v>0.015</v>
      </c>
      <c r="E15" t="s">
        <v>3</v>
      </c>
    </row>
    <row r="16">
      <c r="A16">
        <v>1</v>
      </c>
      <c r="B16" t="s">
        <v>103</v>
      </c>
      <c r="C16" t="s">
        <v>91</v>
      </c>
      <c r="D16" s="6">
        <f>'Besoins'!$B$2*0.01</f>
        <v>0.01</v>
      </c>
      <c r="E16" t="s">
        <v>3</v>
      </c>
    </row>
    <row r="17">
      <c r="A17">
        <v>1</v>
      </c>
      <c r="B17" t="s">
        <v>97</v>
      </c>
      <c r="C17" t="s">
        <v>91</v>
      </c>
      <c r="D17" s="6">
        <f>'Besoins'!$B$2*0.01</f>
        <v>0.01</v>
      </c>
      <c r="E17" t="s">
        <v>3</v>
      </c>
    </row>
    <row r="18">
      <c r="A18">
        <v>1</v>
      </c>
      <c r="B18" t="s">
        <v>104</v>
      </c>
      <c r="C18" t="s">
        <v>91</v>
      </c>
      <c r="D18" s="6">
        <f>'Besoins'!$B$2*0.16</f>
        <v>0.16</v>
      </c>
      <c r="E18" t="s">
        <v>3</v>
      </c>
    </row>
    <row r="19">
      <c r="A19">
        <v>1</v>
      </c>
      <c r="B19" t="s">
        <v>105</v>
      </c>
      <c r="C19" t="s">
        <v>89</v>
      </c>
      <c r="D19" s="6">
        <f>'Besoins'!$B$2*0.045</f>
        <v>0.045</v>
      </c>
      <c r="E19" t="s">
        <v>3</v>
      </c>
    </row>
    <row r="20">
      <c r="A20">
        <v>2</v>
      </c>
      <c r="B20" t="s">
        <v>106</v>
      </c>
      <c r="C20" t="s">
        <v>102</v>
      </c>
      <c r="D20" s="6">
        <f>'Besoins'!$B$2*1</f>
        <v>1</v>
      </c>
      <c r="E20" t="s">
        <v>15</v>
      </c>
    </row>
    <row r="21">
      <c r="A21">
        <v>2</v>
      </c>
      <c r="B21" t="s">
        <v>107</v>
      </c>
      <c r="C21" t="s">
        <v>102</v>
      </c>
      <c r="D21" s="6">
        <f>'Besoins'!$B$2*1</f>
        <v>1</v>
      </c>
      <c r="E21" t="s">
        <v>15</v>
      </c>
    </row>
    <row r="22">
      <c r="A22">
        <v>2</v>
      </c>
      <c r="B22" t="s">
        <v>108</v>
      </c>
      <c r="C22" t="s">
        <v>91</v>
      </c>
      <c r="D22" s="6">
        <f>'Besoins'!$B$2*0.01</f>
        <v>0.01</v>
      </c>
      <c r="E22" t="s">
        <v>34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109</v>
      </c>
      <c r="B1"/>
      <c r="C1"/>
      <c r="D1"/>
    </row>
    <row r="2">
      <c r="A2" t="str" s="13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112</v>
      </c>
      <c r="C6" s="6">
        <f>'Besoins'!$B$2*0.1</f>
        <v>0.1</v>
      </c>
      <c r="D6" t="s">
        <v>34</v>
      </c>
    </row>
    <row r="7">
      <c r="A7"/>
      <c r="B7" t="str">
        <f>Besoins!B11</f>
        <v>Pâte de pistache pure 100%</v>
      </c>
      <c r="C7" s="6">
        <f>Besoins!E11</f>
        <v>0.025</v>
      </c>
      <c r="D7" t="str">
        <f>Besoins!F11</f>
        <v>kg</v>
      </c>
    </row>
    <row r="8">
      <c r="A8"/>
      <c r="B8" t="s">
        <v>113</v>
      </c>
      <c r="C8" s="6">
        <f>'Besoins'!$B$2*0.182</f>
        <v>0.182</v>
      </c>
      <c r="D8" t="s">
        <v>15</v>
      </c>
    </row>
    <row r="9">
      <c r="A9"/>
      <c r="B9" t="s">
        <v>114</v>
      </c>
      <c r="C9" s="6">
        <f>'Besoins'!$B$2*0.015</f>
        <v>0.015</v>
      </c>
      <c r="D9" t="s">
        <v>3</v>
      </c>
    </row>
    <row r="10">
      <c r="A10"/>
      <c r="B10" t="str">
        <f>Besoins!B10</f>
        <v>Amidon de maïs (Maïzena)</v>
      </c>
      <c r="C10" s="6">
        <f>Besoins!E10</f>
        <v>0.01</v>
      </c>
      <c r="D10" t="str">
        <f>Besoins!F10</f>
        <v>kg</v>
      </c>
    </row>
    <row r="11">
      <c r="A11"/>
      <c r="B11" t="s">
        <v>115</v>
      </c>
      <c r="C11" s="6">
        <f>'Besoins'!$B$2*0.01</f>
        <v>0.01</v>
      </c>
      <c r="D11" t="s">
        <v>3</v>
      </c>
    </row>
    <row r="12">
      <c r="A12" t="s" s="15">
        <v>116</v>
      </c>
      <c r="B12" t="str" s="12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6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6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6">
        <f>Besoins!E16</f>
        <v>0.01</v>
      </c>
      <c r="D15" t="str">
        <f>Besoins!F16</f>
        <v>kg</v>
      </c>
    </row>
    <row r="16">
      <c r="A16"/>
      <c r="B16" t="s">
        <v>114</v>
      </c>
      <c r="C16" s="6">
        <f>'Besoins'!$B$2*0.025</f>
        <v>0.025</v>
      </c>
      <c r="D16" t="s">
        <v>3</v>
      </c>
    </row>
    <row r="17">
      <c r="A17"/>
      <c r="B17" t="str" s="16">
        <f>"ℹ "&amp;Procedure!E3</f>
        <v>ℹ</v>
      </c>
      <c r="C17"/>
      <c r="D17"/>
    </row>
    <row r="18">
      <c r="A18" t="s" s="15">
        <v>117</v>
      </c>
      <c r="B18" t="str" s="12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118</v>
      </c>
      <c r="C19" s="6">
        <f>'Besoins'!$B$2*0.15</f>
        <v>0.15</v>
      </c>
      <c r="D19" t="s">
        <v>3</v>
      </c>
    </row>
    <row r="20">
      <c r="A20" t="s" s="15">
        <v>119</v>
      </c>
      <c r="B20" t="str" s="12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6">
        <f>Besoins!E11</f>
        <v>0.025</v>
      </c>
      <c r="D21" t="str">
        <f>Besoins!F11</f>
        <v>kg</v>
      </c>
    </row>
    <row r="22">
      <c r="A22" t="s" s="15">
        <v>120</v>
      </c>
      <c r="B22" t="str" s="12">
        <f>"[APPRÊTER] "&amp;Procedure!D6</f>
        <v>[APPRÊTER] Apprêt en étuve à 28°C.</v>
      </c>
      <c r="C22"/>
      <c r="D22"/>
    </row>
    <row r="23">
      <c r="A23" t="s" s="15">
        <v>121</v>
      </c>
      <c r="B23" t="str" s="12">
        <f>"[DORER] "&amp;Procedure!D7</f>
        <v>[DORER] Dorez à la dorure au lait, enfournez.</v>
      </c>
      <c r="C23"/>
      <c r="D23"/>
    </row>
    <row r="24">
      <c r="A24"/>
      <c r="B24" t="s">
        <v>122</v>
      </c>
      <c r="C24" s="6">
        <f>'Besoins'!$B$2*0.045</f>
        <v>0.045</v>
      </c>
      <c r="D24" t="s">
        <v>3</v>
      </c>
    </row>
    <row r="25">
      <c r="A25"/>
      <c r="B25" t="str" s="16">
        <f>"ℹ "&amp;Procedure!E7</f>
        <v>ℹ</v>
      </c>
      <c r="C25"/>
      <c r="D25"/>
    </row>
    <row r="26">
      <c r="A26"/>
      <c r="B26"/>
      <c r="C26"/>
      <c r="D26"/>
    </row>
    <row r="27">
      <c r="A27" t="s" s="14">
        <v>123</v>
      </c>
      <c r="B27"/>
      <c r="C27"/>
      <c r="D27"/>
    </row>
    <row r="28">
      <c r="A28" t="s" s="15">
        <v>111</v>
      </c>
      <c r="B28" t="str" s="12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5">
        <v>116</v>
      </c>
      <c r="B29" t="str" s="12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115</v>
      </c>
      <c r="C30" s="6">
        <f>'Besoins'!$B$2*0.15</f>
        <v>0.15</v>
      </c>
      <c r="D30" t="s">
        <v>3</v>
      </c>
    </row>
    <row r="31">
      <c r="A31" t="s" s="15">
        <v>117</v>
      </c>
      <c r="B31" t="str" s="12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115</v>
      </c>
      <c r="C32" s="6">
        <f>'Besoins'!$B$2*0.15</f>
        <v>0.15</v>
      </c>
      <c r="D32" t="s">
        <v>3</v>
      </c>
    </row>
    <row r="33">
      <c r="A33" t="s" s="15">
        <v>119</v>
      </c>
      <c r="B33" t="str" s="12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4">
        <v>124</v>
      </c>
      <c r="B35"/>
      <c r="C35"/>
      <c r="D35"/>
    </row>
    <row r="36">
      <c r="A36" t="s" s="15">
        <v>111</v>
      </c>
      <c r="B36" t="str" s="12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113</v>
      </c>
      <c r="C37" s="6">
        <f>'Besoins'!$B$2*1</f>
        <v>1</v>
      </c>
      <c r="D37" t="s">
        <v>15</v>
      </c>
    </row>
    <row r="38">
      <c r="A38"/>
      <c r="B38" t="s">
        <v>125</v>
      </c>
      <c r="C38" s="6">
        <f>'Besoins'!$B$2*1</f>
        <v>1</v>
      </c>
      <c r="D38" t="s">
        <v>15</v>
      </c>
    </row>
    <row r="39">
      <c r="A39"/>
      <c r="B39" t="s">
        <v>112</v>
      </c>
      <c r="C39" s="6">
        <f>'Besoins'!$B$2*0.01</f>
        <v>0.01</v>
      </c>
      <c r="D39" t="s">
        <v>34</v>
      </c>
    </row>
    <row r="40">
      <c r="A40"/>
      <c r="B40" t="str" s="16">
        <f>"ℹ "&amp;Procedure!E12</f>
        <v>ℹ</v>
      </c>
      <c r="C40"/>
      <c r="D40"/>
    </row>
    <row r="41">
      <c r="A41"/>
      <c r="B41"/>
      <c r="C41"/>
      <c r="D41"/>
    </row>
    <row r="42">
      <c r="A42" t="s" s="17">
        <v>126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2026-08-08T18:50:55Z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2026-08-08T18:50:55Z</dcterms:modified>
  <cp:revision>1</cp:revision>
</cp:coreProperties>
</file>