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<sst xmlns="http://schemas.openxmlformats.org/spreadsheetml/2006/main" count="156" uniqueCount="156">
  <si>
    <t>Fiche technique</t>
  </si>
  <si>
    <t>Nom</t>
  </si>
  <si>
    <t>NAGE POUR ÉCREVISSES</t>
  </si>
  <si>
    <t>Code</t>
  </si>
  <si>
    <t>GRO_CDR_B338A</t>
  </si>
  <si>
    <t>Classe</t>
  </si>
  <si>
    <t>Préparations de base cuisine (CUI.PREP)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</si>
  <si>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</si>
  <si>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</si>
  <si>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</si>
  <si>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</si>
  <si>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</si>
  <si>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</si>
  <si>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</si>
  <si>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</si>
  <si>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</si>
  <si>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</si>
  <si>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</si>
  <si>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</si>
  <si>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</si>
  <si>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</si>
  <si>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</si>
  <si>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</si>
  <si>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</si>
  <si>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</si>
  <si>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</si>
  <si>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</si>
  <si>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</si>
  <si>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</si>
  <si>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</si>
  <si>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</si>
  <si>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</si>
  <si>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</si>
  <si>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</si>
  <si>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</si>
  <si>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RNME1014107</t>
  </si>
  <si>
    <t>Vin blanc bib 10L UE</t>
  </si>
  <si>
    <t>Vins et bières de cuisson</t>
  </si>
  <si>
    <t>u</t>
  </si>
  <si>
    <t>EPI-POIVRE-GRAIN</t>
  </si>
  <si>
    <t>Poivre noir en grains entiers</t>
  </si>
  <si>
    <t>Épices en poudre et graines</t>
  </si>
  <si>
    <t>kg</t>
  </si>
  <si>
    <t>HER-LAURIER</t>
  </si>
  <si>
    <t>Laurier sauce feuilles</t>
  </si>
  <si>
    <t>Herbes aromatiques séchées</t>
  </si>
  <si>
    <t>HER-THYM</t>
  </si>
  <si>
    <t>Thym séché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</si>
  <si>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</si>
  <si>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</si>
  <si>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</si>
  <si>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</si>
  <si>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</si>
  <si>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</si>
  <si>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RNM0440123</t>
  </si>
  <si>
    <t>ÉCHALOTE France cat.I</t>
  </si>
  <si>
    <t>RNM27820123</t>
  </si>
  <si>
    <t>OIGNON jaune France cat.I 60-80mm</t>
  </si>
  <si>
    <t>00002622</t>
  </si>
  <si>
    <t>Parures et pieds de champignons</t>
  </si>
  <si>
    <t>RNM6520160</t>
  </si>
  <si>
    <t>PERSIL simple France botte</t>
  </si>
  <si>
    <t>bte</t>
  </si>
  <si>
    <t>00002608</t>
  </si>
  <si>
    <t>Arêtes et parures de poisson</t>
  </si>
  <si>
    <t>Poissons et fruits de mer</t>
  </si>
  <si>
    <t>SEL-GROS</t>
  </si>
  <si>
    <t>Gros sel de mer</t>
  </si>
  <si>
    <t>Sels et condiments de base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</si>
  <si>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</si>
  <si>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</si>
  <si>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</si>
  <si>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</si>
  <si>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</si>
  <si>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</si>
  <si>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</si>
  <si>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CAROTTE France extra colis 12kg</t>
  </si>
  <si>
    <t>matiere</t>
  </si>
  <si>
    <t xml:space="preserve">    ↳ OIGNON jaune France cat.I 60-80mm</t>
  </si>
  <si>
    <t xml:space="preserve">    ↳ BOUQUET GARNI</t>
  </si>
  <si>
    <t>pc</t>
  </si>
  <si>
    <t xml:space="preserve">        ↳ PERSIL PLAT (KG)</t>
  </si>
  <si>
    <t>Conversions diverses</t>
  </si>
  <si>
    <t xml:space="preserve">            ↳ PERSIL simple France botte</t>
  </si>
  <si>
    <t xml:space="preserve">        ↳ Thym séché</t>
  </si>
  <si>
    <t xml:space="preserve">        ↳ Laurier sauce feuilles</t>
  </si>
  <si>
    <t xml:space="preserve">    ↳ Eau (robinet - moy. France 2026)</t>
  </si>
  <si>
    <t xml:space="preserve">    ↳ VIN BLANC CUISSON (L)</t>
  </si>
  <si>
    <t xml:space="preserve">        ↳ Vin blanc bib 10L UE</t>
  </si>
  <si>
    <t xml:space="preserve">    ↳ FUMET DE POISSON</t>
  </si>
  <si>
    <t>Fonds et bouillons de base</t>
  </si>
  <si>
    <t xml:space="preserve">        ↳ Arêtes et parures de poisson</t>
  </si>
  <si>
    <t xml:space="preserve">        ↳ Beurre doux 82% MG plaquette</t>
  </si>
  <si>
    <t xml:space="preserve">        ↳ ÉCHALOTE France cat.I</t>
  </si>
  <si>
    <t xml:space="preserve">        ↳ OIGNON jaune France cat.I 60-80mm</t>
  </si>
  <si>
    <t xml:space="preserve">        ↳ CAROTTE France extra colis 12kg</t>
  </si>
  <si>
    <t xml:space="preserve">        ↳ Parures et pieds de champignons</t>
  </si>
  <si>
    <t xml:space="preserve">        ↳ BOUQUET GARNI</t>
  </si>
  <si>
    <t xml:space="preserve">            ↳ PERSIL PLAT (KG)</t>
  </si>
  <si>
    <t xml:space="preserve">                ↳ PERSIL simple France botte</t>
  </si>
  <si>
    <t xml:space="preserve">            ↳ Thym séché</t>
  </si>
  <si>
    <t xml:space="preserve">            ↳ Laurier sauce feuilles</t>
  </si>
  <si>
    <t xml:space="preserve">        ↳ Eau (robinet - moy. France 2026)</t>
  </si>
  <si>
    <t xml:space="preserve">        ↳ VIN BLANC CUISSON (L)</t>
  </si>
  <si>
    <t xml:space="preserve">            ↳ Vin blanc bib 10L UE</t>
  </si>
  <si>
    <t xml:space="preserve">        ↳ Poivre noir en grains entiers</t>
  </si>
  <si>
    <t xml:space="preserve">    ↳ Gros sel de mer</t>
  </si>
  <si>
    <t xml:space="preserve">    ↳ Poivre noir en grains entiers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</si>
  <si>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</si>
  <si>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</si>
  <si>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</si>
  <si>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</si>
  <si>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</si>
  <si>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</si>
  <si>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fraîcheur.</t>
  </si>
  <si>
    <t>BOUQUET GARNI</t>
  </si>
  <si>
    <t>TRIER</t>
  </si>
  <si>
    <t>FOURRER</t>
  </si>
  <si>
    <t>FUMET DE POISSON</t>
  </si>
  <si>
    <t>CONCASSER</t>
  </si>
  <si>
    <t>Mise en place du poste de travail — Réunir les denrées, le matériel de préparation et de cuisson. Contrôler la fraîcheur et la qualité des produits.</t>
  </si>
  <si>
    <t>Ôter soigneusement tous les caillots de sang, les ouïes et les yeux des têtes</t>
  </si>
  <si>
    <t>ÉPLUCHER</t>
  </si>
  <si>
    <t>Concasser, dégorger rapidement, rincer soigneusement les arêtes et les parures — Ôter tous les caillots de sang, les ouïes et les yeux des têtes.</t>
  </si>
  <si>
    <t>Émincer finement les échalotes, les oignons et tailler les carottes en paysanne</t>
  </si>
  <si>
    <t>SUER</t>
  </si>
  <si>
    <t>Suer sans coloration pendant quelques minutes</t>
  </si>
  <si>
    <t>MOUILLER</t>
  </si>
  <si>
    <t>Mouiller à hauteur des arêtes avec de l'eau froide et éventuellement le vin blanc</t>
  </si>
  <si>
    <t>BOUILLIR</t>
  </si>
  <si>
    <t>Passer le fumet au chinois étamine sans fouler.</t>
  </si>
  <si>
    <t>Écumer fréquemment au cours de la cuisson — saler très légèrement</t>
  </si>
  <si>
    <t>FRÉMIR</t>
  </si>
  <si>
    <t>Refroidir le fumet rapidement — Le placer dans un récipient d'eau glacée puis le réserver à couvert en enceinte réfrigérée à + 3 °C, 24 h au maximum.</t>
  </si>
  <si>
    <t>Ne pas dépasser 25 minutes — une ébullition prolongée risque de troubler le fumet</t>
  </si>
  <si>
    <t>23 min (prepa)</t>
  </si>
  <si>
    <t>Fiche technique — NAGE POUR ÉCREVISSES</t>
  </si>
  <si>
    <t>NAGE POUR ÉCREVISSES  GRO_CDR_B338A</t>
  </si>
  <si>
    <t>1.</t>
  </si>
  <si>
    <t>2.</t>
  </si>
  <si>
    <t xml:space="preserve">    CAROTTE France extra colis 12kg</t>
  </si>
  <si>
    <t xml:space="preserve">    OIGNON jaune France cat.I 60-80mm</t>
  </si>
  <si>
    <t xml:space="preserve">    BOUQUET GARNI</t>
  </si>
  <si>
    <t>3.</t>
  </si>
  <si>
    <t xml:space="preserve">    Eau (robinet - moy. France 2026)</t>
  </si>
  <si>
    <t xml:space="preserve">    VIN BLANC CUISSON (L) (conv.)</t>
  </si>
  <si>
    <t xml:space="preserve">    FUMET DE POISSON</t>
  </si>
  <si>
    <t xml:space="preserve">    Poivre noir en grains entiers</t>
  </si>
  <si>
    <t>↳ BOUQUET GARNI  BPI-CUI-BGT-GRN</t>
  </si>
  <si>
    <t xml:space="preserve">    PERSIL PLAT (KG) (conv.)</t>
  </si>
  <si>
    <t xml:space="preserve">    Thym séché</t>
  </si>
  <si>
    <t xml:space="preserve">    Laurier sauce feuilles</t>
  </si>
  <si>
    <t>↳ FUMET DE POISSON  GRO_CDR_B266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</si>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</sst>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1.20397</v>
      </c>
    </row>
    <row r="12">
      <c r="A12" t="s" s="3">
        <v>17</v>
      </c>
      <c r="B12" s="4">
        <v>1.20397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1.20397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0.9</v>
      </c>
      <c r="E7" s="11">
        <f>D7*$B$2</f>
        <v>0.9</v>
      </c>
      <c r="F7" t="s">
        <v>25</v>
      </c>
      <c r="G7" s="4">
        <f>E7*0.0043</f>
        <v>0.00387</v>
      </c>
    </row>
    <row r="8">
      <c r="A8" t="s">
        <v>35</v>
      </c>
      <c r="B8" t="s">
        <v>36</v>
      </c>
      <c r="C8" t="s">
        <v>37</v>
      </c>
      <c r="D8" s="9">
        <v>0.014</v>
      </c>
      <c r="E8" s="11">
        <f>D8*$B$2</f>
        <v>0.014</v>
      </c>
      <c r="F8" t="s">
        <v>38</v>
      </c>
      <c r="G8" s="4">
        <f>E8*24.02</f>
        <v>0.33628</v>
      </c>
    </row>
    <row r="9">
      <c r="A9" t="s">
        <v>39</v>
      </c>
      <c r="B9" t="s">
        <v>40</v>
      </c>
      <c r="C9" t="s">
        <v>41</v>
      </c>
      <c r="D9" s="9">
        <v>0.0014</v>
      </c>
      <c r="E9" s="11">
        <f>D9*$B$2</f>
        <v>0.0014</v>
      </c>
      <c r="F9" t="s">
        <v>42</v>
      </c>
      <c r="G9" s="4">
        <f>E9*12</f>
        <v>0.0168</v>
      </c>
    </row>
    <row r="10">
      <c r="A10" t="s">
        <v>43</v>
      </c>
      <c r="B10" t="s">
        <v>44</v>
      </c>
      <c r="C10" t="s">
        <v>45</v>
      </c>
      <c r="D10" s="9">
        <v>0.0014</v>
      </c>
      <c r="E10" s="11">
        <f>D10*$B$2</f>
        <v>0.0014</v>
      </c>
      <c r="F10" t="s">
        <v>42</v>
      </c>
      <c r="G10" s="4">
        <f>E10*9.8</f>
        <v>0.01372</v>
      </c>
    </row>
    <row r="11">
      <c r="A11" t="s">
        <v>46</v>
      </c>
      <c r="B11" t="s">
        <v>47</v>
      </c>
      <c r="C11" t="s">
        <v>45</v>
      </c>
      <c r="D11" s="9">
        <v>0.0014</v>
      </c>
      <c r="E11" s="11">
        <f>D11*$B$2</f>
        <v>0.0014</v>
      </c>
      <c r="F11" t="s">
        <v>42</v>
      </c>
      <c r="G11" s="4">
        <f>E11*8.5</f>
        <v>0.0119</v>
      </c>
    </row>
    <row r="12">
      <c r="A12" t="s">
        <v>48</v>
      </c>
      <c r="B12" t="s">
        <v>49</v>
      </c>
      <c r="C12" t="s">
        <v>50</v>
      </c>
      <c r="D12" s="9">
        <v>0.016</v>
      </c>
      <c r="E12" s="11">
        <f>D12*$B$2</f>
        <v>0.016</v>
      </c>
      <c r="F12" t="s">
        <v>42</v>
      </c>
      <c r="G12" s="4">
        <f>E12*5.2</f>
        <v>0.0832</v>
      </c>
    </row>
    <row r="13">
      <c r="A13" t="s">
        <v>51</v>
      </c>
      <c r="B13" t="s">
        <v>52</v>
      </c>
      <c r="C13" t="s">
        <v>53</v>
      </c>
      <c r="D13" s="9">
        <v>0.145</v>
      </c>
      <c r="E13" s="11">
        <f>D13*$B$2</f>
        <v>0.145</v>
      </c>
      <c r="F13" t="s">
        <v>42</v>
      </c>
      <c r="G13" s="4">
        <f>E13*1.1</f>
        <v>0.1595</v>
      </c>
    </row>
    <row r="14">
      <c r="A14" t="s">
        <v>54</v>
      </c>
      <c r="B14" t="s">
        <v>55</v>
      </c>
      <c r="C14" t="s">
        <v>53</v>
      </c>
      <c r="D14" s="9">
        <v>0.012</v>
      </c>
      <c r="E14" s="11">
        <f>D14*$B$2</f>
        <v>0.012</v>
      </c>
      <c r="F14" t="s">
        <v>42</v>
      </c>
      <c r="G14" s="4">
        <f>E14*1.3</f>
        <v>0.0156</v>
      </c>
    </row>
    <row r="15">
      <c r="A15" t="s">
        <v>56</v>
      </c>
      <c r="B15" t="s">
        <v>57</v>
      </c>
      <c r="C15" t="s">
        <v>53</v>
      </c>
      <c r="D15" s="9">
        <v>0.157</v>
      </c>
      <c r="E15" s="11">
        <f>D15*$B$2</f>
        <v>0.157</v>
      </c>
      <c r="F15" t="s">
        <v>42</v>
      </c>
      <c r="G15" s="4">
        <f>E15*0.4</f>
        <v>0.0628</v>
      </c>
    </row>
    <row r="16">
      <c r="A16" t="s" s="12">
        <v>58</v>
      </c>
      <c r="B16" t="s">
        <v>59</v>
      </c>
      <c r="C16" t="s">
        <v>53</v>
      </c>
      <c r="D16" s="9">
        <v>0.008</v>
      </c>
      <c r="E16" s="11">
        <f>D16*$B$2</f>
        <v>0.008</v>
      </c>
      <c r="F16" t="s">
        <v>42</v>
      </c>
      <c r="G16" s="4">
        <f>E16*1</f>
        <v>0.008</v>
      </c>
    </row>
    <row r="17">
      <c r="A17" t="s">
        <v>60</v>
      </c>
      <c r="B17" t="s">
        <v>61</v>
      </c>
      <c r="C17" t="s">
        <v>53</v>
      </c>
      <c r="D17" s="9">
        <v>0.28</v>
      </c>
      <c r="E17" s="11">
        <f>D17*$B$2</f>
        <v>0.28</v>
      </c>
      <c r="F17" t="s">
        <v>62</v>
      </c>
      <c r="G17" s="4">
        <f>E17*0.45</f>
        <v>0.126</v>
      </c>
    </row>
    <row r="18">
      <c r="A18" t="s" s="12">
        <v>63</v>
      </c>
      <c r="B18" t="s">
        <v>64</v>
      </c>
      <c r="C18" t="s">
        <v>65</v>
      </c>
      <c r="D18" s="9">
        <v>0.24</v>
      </c>
      <c r="E18" s="11">
        <f>D18*$B$2</f>
        <v>0.24</v>
      </c>
      <c r="F18" t="s">
        <v>42</v>
      </c>
      <c r="G18" s="4">
        <f>E18*1.5</f>
        <v>0.36</v>
      </c>
    </row>
    <row r="19">
      <c r="A19" t="s">
        <v>66</v>
      </c>
      <c r="B19" t="s">
        <v>67</v>
      </c>
      <c r="C19" t="s">
        <v>68</v>
      </c>
      <c r="D19" s="9">
        <v>0.015</v>
      </c>
      <c r="E19" s="11">
        <f>D19*$B$2</f>
        <v>0.015</v>
      </c>
      <c r="F19" t="s">
        <v>42</v>
      </c>
      <c r="G19" s="4">
        <f>E19*0.42</f>
        <v>0.0063</v>
      </c>
    </row>
    <row r="20">
      <c r="A20"/>
      <c r="B20"/>
      <c r="C20"/>
      <c r="D20"/>
      <c r="E20"/>
      <c r="F20" t="s" s="3">
        <v>69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74</v>
      </c>
      <c r="D2" s="11">
        <v>1</v>
      </c>
      <c r="E2" t="s">
        <v>25</v>
      </c>
      <c r="F2" t="s">
        <v>75</v>
      </c>
    </row>
    <row r="3">
      <c r="A3">
        <v>1</v>
      </c>
      <c r="B3" t="s">
        <v>76</v>
      </c>
      <c r="C3" t="s">
        <v>77</v>
      </c>
      <c r="D3" s="11">
        <v>0.125</v>
      </c>
      <c r="E3" t="s">
        <v>42</v>
      </c>
      <c r="F3" t="s">
        <v>53</v>
      </c>
    </row>
    <row r="4">
      <c r="A4">
        <v>1</v>
      </c>
      <c r="B4" t="s">
        <v>78</v>
      </c>
      <c r="C4" t="s">
        <v>77</v>
      </c>
      <c r="D4" s="11">
        <v>0.125</v>
      </c>
      <c r="E4" t="s">
        <v>42</v>
      </c>
      <c r="F4" t="s">
        <v>53</v>
      </c>
    </row>
    <row r="5">
      <c r="A5">
        <v>1</v>
      </c>
      <c r="B5" t="s">
        <v>79</v>
      </c>
      <c r="C5" t="s">
        <v>74</v>
      </c>
      <c r="D5" s="11">
        <v>1</v>
      </c>
      <c r="E5" t="s">
        <v>80</v>
      </c>
      <c r="F5" t="s">
        <v>75</v>
      </c>
    </row>
    <row r="6">
      <c r="A6">
        <v>2</v>
      </c>
      <c r="B6" t="s">
        <v>81</v>
      </c>
      <c r="C6" t="s">
        <v>74</v>
      </c>
      <c r="D6" s="11">
        <v>0.02</v>
      </c>
      <c r="E6" t="s">
        <v>42</v>
      </c>
      <c r="F6" t="s">
        <v>82</v>
      </c>
    </row>
    <row r="7">
      <c r="A7">
        <v>3</v>
      </c>
      <c r="B7" t="s">
        <v>83</v>
      </c>
      <c r="C7" t="s">
        <v>77</v>
      </c>
      <c r="D7" s="11">
        <v>0.2</v>
      </c>
      <c r="E7" t="s">
        <v>62</v>
      </c>
      <c r="F7" t="s">
        <v>53</v>
      </c>
    </row>
    <row r="8">
      <c r="A8">
        <v>2</v>
      </c>
      <c r="B8" t="s">
        <v>84</v>
      </c>
      <c r="C8" t="s">
        <v>77</v>
      </c>
      <c r="D8" s="11">
        <v>0.001</v>
      </c>
      <c r="E8" t="s">
        <v>42</v>
      </c>
      <c r="F8" t="s">
        <v>45</v>
      </c>
    </row>
    <row r="9">
      <c r="A9">
        <v>2</v>
      </c>
      <c r="B9" t="s">
        <v>85</v>
      </c>
      <c r="C9" t="s">
        <v>77</v>
      </c>
      <c r="D9" s="11">
        <v>0.001</v>
      </c>
      <c r="E9" t="s">
        <v>42</v>
      </c>
      <c r="F9" t="s">
        <v>45</v>
      </c>
    </row>
    <row r="10">
      <c r="A10">
        <v>1</v>
      </c>
      <c r="B10" t="s">
        <v>86</v>
      </c>
      <c r="C10" t="s">
        <v>77</v>
      </c>
      <c r="D10" s="11">
        <v>0.5</v>
      </c>
      <c r="E10" t="s">
        <v>25</v>
      </c>
      <c r="F10" t="s">
        <v>34</v>
      </c>
    </row>
    <row r="11">
      <c r="A11">
        <v>1</v>
      </c>
      <c r="B11" t="s">
        <v>87</v>
      </c>
      <c r="C11" t="s">
        <v>74</v>
      </c>
      <c r="D11" s="11">
        <v>0.1</v>
      </c>
      <c r="E11" t="s">
        <v>25</v>
      </c>
      <c r="F11" t="s">
        <v>82</v>
      </c>
    </row>
    <row r="12">
      <c r="A12">
        <v>2</v>
      </c>
      <c r="B12" t="s">
        <v>88</v>
      </c>
      <c r="C12" t="s">
        <v>77</v>
      </c>
      <c r="D12" s="11">
        <v>0.01</v>
      </c>
      <c r="E12" t="s">
        <v>38</v>
      </c>
      <c r="F12" t="s">
        <v>37</v>
      </c>
    </row>
    <row r="13">
      <c r="A13">
        <v>1</v>
      </c>
      <c r="B13" t="s">
        <v>89</v>
      </c>
      <c r="C13" t="s">
        <v>74</v>
      </c>
      <c r="D13" s="11">
        <v>0.4</v>
      </c>
      <c r="E13" t="s">
        <v>25</v>
      </c>
      <c r="F13" t="s">
        <v>90</v>
      </c>
    </row>
    <row r="14">
      <c r="A14">
        <v>2</v>
      </c>
      <c r="B14" t="s">
        <v>91</v>
      </c>
      <c r="C14" t="s">
        <v>77</v>
      </c>
      <c r="D14" s="11">
        <v>0.24</v>
      </c>
      <c r="E14" t="s">
        <v>42</v>
      </c>
      <c r="F14" t="s">
        <v>65</v>
      </c>
    </row>
    <row r="15">
      <c r="A15">
        <v>2</v>
      </c>
      <c r="B15" t="s">
        <v>92</v>
      </c>
      <c r="C15" t="s">
        <v>77</v>
      </c>
      <c r="D15" s="11">
        <v>0.016</v>
      </c>
      <c r="E15" t="s">
        <v>42</v>
      </c>
      <c r="F15" t="s">
        <v>50</v>
      </c>
    </row>
    <row r="16">
      <c r="A16">
        <v>2</v>
      </c>
      <c r="B16" t="s">
        <v>93</v>
      </c>
      <c r="C16" t="s">
        <v>77</v>
      </c>
      <c r="D16" s="11">
        <v>0.012</v>
      </c>
      <c r="E16" t="s">
        <v>42</v>
      </c>
      <c r="F16" t="s">
        <v>53</v>
      </c>
    </row>
    <row r="17">
      <c r="A17">
        <v>2</v>
      </c>
      <c r="B17" t="s">
        <v>94</v>
      </c>
      <c r="C17" t="s">
        <v>77</v>
      </c>
      <c r="D17" s="11">
        <v>0.032</v>
      </c>
      <c r="E17" t="s">
        <v>42</v>
      </c>
      <c r="F17" t="s">
        <v>53</v>
      </c>
    </row>
    <row r="18">
      <c r="A18">
        <v>2</v>
      </c>
      <c r="B18" t="s">
        <v>95</v>
      </c>
      <c r="C18" t="s">
        <v>77</v>
      </c>
      <c r="D18" s="11">
        <v>0.02</v>
      </c>
      <c r="E18" t="s">
        <v>42</v>
      </c>
      <c r="F18" t="s">
        <v>53</v>
      </c>
    </row>
    <row r="19">
      <c r="A19">
        <v>2</v>
      </c>
      <c r="B19" t="s">
        <v>96</v>
      </c>
      <c r="C19" t="s">
        <v>77</v>
      </c>
      <c r="D19" s="11">
        <v>0.008</v>
      </c>
      <c r="E19" t="s">
        <v>42</v>
      </c>
      <c r="F19" t="s">
        <v>53</v>
      </c>
    </row>
    <row r="20">
      <c r="A20">
        <v>2</v>
      </c>
      <c r="B20" t="s">
        <v>97</v>
      </c>
      <c r="C20" t="s">
        <v>74</v>
      </c>
      <c r="D20" s="11">
        <v>0.4</v>
      </c>
      <c r="E20" t="s">
        <v>80</v>
      </c>
      <c r="F20" t="s">
        <v>75</v>
      </c>
    </row>
    <row r="21">
      <c r="A21">
        <v>3</v>
      </c>
      <c r="B21" t="s">
        <v>98</v>
      </c>
      <c r="C21" t="s">
        <v>74</v>
      </c>
      <c r="D21" s="11">
        <v>0.008</v>
      </c>
      <c r="E21" t="s">
        <v>42</v>
      </c>
      <c r="F21" t="s">
        <v>82</v>
      </c>
    </row>
    <row r="22">
      <c r="A22">
        <v>4</v>
      </c>
      <c r="B22" t="s">
        <v>99</v>
      </c>
      <c r="C22" t="s">
        <v>77</v>
      </c>
      <c r="D22" s="11">
        <v>0.08</v>
      </c>
      <c r="E22" t="s">
        <v>62</v>
      </c>
      <c r="F22" t="s">
        <v>53</v>
      </c>
    </row>
    <row r="23">
      <c r="A23">
        <v>3</v>
      </c>
      <c r="B23" t="s">
        <v>100</v>
      </c>
      <c r="C23" t="s">
        <v>77</v>
      </c>
      <c r="D23" s="11">
        <v>0</v>
      </c>
      <c r="E23" t="s">
        <v>42</v>
      </c>
      <c r="F23" t="s">
        <v>45</v>
      </c>
    </row>
    <row r="24">
      <c r="A24">
        <v>3</v>
      </c>
      <c r="B24" t="s">
        <v>101</v>
      </c>
      <c r="C24" t="s">
        <v>77</v>
      </c>
      <c r="D24" s="11">
        <v>0</v>
      </c>
      <c r="E24" t="s">
        <v>42</v>
      </c>
      <c r="F24" t="s">
        <v>45</v>
      </c>
    </row>
    <row r="25">
      <c r="A25">
        <v>2</v>
      </c>
      <c r="B25" t="s">
        <v>102</v>
      </c>
      <c r="C25" t="s">
        <v>77</v>
      </c>
      <c r="D25" s="11">
        <v>0.4</v>
      </c>
      <c r="E25" t="s">
        <v>25</v>
      </c>
      <c r="F25" t="s">
        <v>34</v>
      </c>
    </row>
    <row r="26">
      <c r="A26">
        <v>2</v>
      </c>
      <c r="B26" t="s">
        <v>103</v>
      </c>
      <c r="C26" t="s">
        <v>74</v>
      </c>
      <c r="D26" s="11">
        <v>0.04</v>
      </c>
      <c r="E26" t="s">
        <v>25</v>
      </c>
      <c r="F26" t="s">
        <v>82</v>
      </c>
    </row>
    <row r="27">
      <c r="A27">
        <v>3</v>
      </c>
      <c r="B27" t="s">
        <v>104</v>
      </c>
      <c r="C27" t="s">
        <v>77</v>
      </c>
      <c r="D27" s="11">
        <v>0.004</v>
      </c>
      <c r="E27" t="s">
        <v>38</v>
      </c>
      <c r="F27" t="s">
        <v>37</v>
      </c>
    </row>
    <row r="28">
      <c r="A28">
        <v>2</v>
      </c>
      <c r="B28" t="s">
        <v>105</v>
      </c>
      <c r="C28" t="s">
        <v>77</v>
      </c>
      <c r="D28" s="11">
        <v>0</v>
      </c>
      <c r="E28" t="s">
        <v>42</v>
      </c>
      <c r="F28" t="s">
        <v>41</v>
      </c>
    </row>
    <row r="29">
      <c r="A29">
        <v>1</v>
      </c>
      <c r="B29" t="s">
        <v>106</v>
      </c>
      <c r="C29" t="s">
        <v>77</v>
      </c>
      <c r="D29" s="11">
        <v>0.015</v>
      </c>
      <c r="E29" t="s">
        <v>42</v>
      </c>
      <c r="F29" t="s">
        <v>68</v>
      </c>
    </row>
    <row r="30">
      <c r="A30">
        <v>1</v>
      </c>
      <c r="B30" t="s">
        <v>107</v>
      </c>
      <c r="C30" t="s">
        <v>77</v>
      </c>
      <c r="D30" s="11">
        <v>0.001</v>
      </c>
      <c r="E30" t="s">
        <v>42</v>
      </c>
      <c r="F30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108</v>
      </c>
      <c r="B1" t="s" s="2">
        <v>109</v>
      </c>
      <c r="C1" t="s" s="2">
        <v>110</v>
      </c>
      <c r="D1" t="s" s="2">
        <v>111</v>
      </c>
      <c r="E1" t="s" s="2">
        <v>112</v>
      </c>
      <c r="F1" t="s" s="2">
        <v>113</v>
      </c>
    </row>
    <row r="2">
      <c r="A2" t="s">
        <v>2</v>
      </c>
      <c r="B2">
        <v>1</v>
      </c>
      <c r="C2"/>
      <c r="D2" t="s" s="14">
        <v>114</v>
      </c>
      <c r="E2" t="s" s="14"/>
      <c r="F2"/>
    </row>
    <row r="3">
      <c r="A3" t="s">
        <v>2</v>
      </c>
      <c r="B3">
        <v>2</v>
      </c>
      <c r="C3"/>
      <c r="D3" t="inlineStr" s="14">
        <is>
          <t>Préparer — Éplucher et laver les légumes ; canneler les carottes puis les émincer finement à la mandoline ; tailler les oignons en anneaux réguliers (« bracelets ») ; monter le bouquet garni avec beaucoup de queues de persil.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Cuire — Dans une russe, réunir carottes, eau, vin blanc, fumet de poisson et bouquet garni. Saler au gros sel, porter à ébullition, écumer et cuire environ 15 min à petits bouillons. Ajouter les oignons, cuire encore quelques minutes, puis, hors du feu, ajouter le poivre en grains et laisser infuser.</t>
        </is>
      </c>
      <c r="E4" t="s" s="14"/>
      <c r="F4"/>
    </row>
    <row r="5">
      <c r="A5" t="s">
        <v>115</v>
      </c>
      <c r="B5">
        <v>1</v>
      </c>
      <c r="C5" t="s">
        <v>116</v>
      </c>
      <c r="D5" t="s" s="14">
        <v>114</v>
      </c>
      <c r="E5" t="s" s="14"/>
      <c r="F5"/>
    </row>
    <row r="6">
      <c r="A6" t="s">
        <v>115</v>
      </c>
      <c r="B6">
        <v>2</v>
      </c>
      <c r="C6" t="s">
        <v>116</v>
      </c>
      <c r="D6" t="inlineStr" s="14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6" t="s" s="14"/>
      <c r="F6"/>
    </row>
    <row r="7">
      <c r="A7" t="s">
        <v>115</v>
      </c>
      <c r="B7">
        <v>3</v>
      </c>
      <c r="C7" t="s">
        <v>117</v>
      </c>
      <c r="D7" t="inlineStr" s="14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7" t="s" s="14"/>
      <c r="F7"/>
    </row>
    <row r="8">
      <c r="A8" t="s">
        <v>118</v>
      </c>
      <c r="B8">
        <v>1</v>
      </c>
      <c r="C8" t="s">
        <v>119</v>
      </c>
      <c r="D8" t="s" s="14">
        <v>120</v>
      </c>
      <c r="E8" t="s" s="14">
        <v>121</v>
      </c>
      <c r="F8"/>
    </row>
    <row r="9">
      <c r="A9" t="s">
        <v>118</v>
      </c>
      <c r="B9">
        <v>2</v>
      </c>
      <c r="C9" t="s">
        <v>122</v>
      </c>
      <c r="D9" t="s" s="14">
        <v>123</v>
      </c>
      <c r="E9" t="s" s="14">
        <v>124</v>
      </c>
      <c r="F9"/>
    </row>
    <row r="10">
      <c r="A10" t="s">
        <v>118</v>
      </c>
      <c r="B10">
        <v>3</v>
      </c>
      <c r="C10" t="s">
        <v>125</v>
      </c>
      <c r="D10" t="inlineStr" s="14">
        <is>
          <t>Préparer la garniture aromatique — Éplucher et laver les légumes ; émincer finement échalotes et oignons, tailler les carottes en paysanne ; confectionner le bouquet garni.</t>
        </is>
      </c>
      <c r="E10" t="s" s="14">
        <v>126</v>
      </c>
      <c r="F10"/>
    </row>
    <row r="11">
      <c r="A11" t="s">
        <v>118</v>
      </c>
      <c r="B11">
        <v>4</v>
      </c>
      <c r="C11" t="s">
        <v>127</v>
      </c>
      <c r="D11" t="inlineStr" s="14">
        <is>
          <t>Marquer le fumet en cuisson — Faire suer au beurre la garniture émincée sans coloration ; ajouter les arêtes égouttées et faire suer quelques minutes ; mouiller à hauteur à l'eau froide et éventuellement au vin ; ajouter le bouquet garni et les parures de champignons ; porter à ébullition et laisser frémir très lentement 20 à 25 minutes en écumant ; saler très légèrement ; ajouter le poivre écrasé quelques minutes avant la fin.</t>
        </is>
      </c>
      <c r="E11" t="s" s="14">
        <v>128</v>
      </c>
      <c r="F11"/>
    </row>
    <row r="12">
      <c r="A12" t="s">
        <v>118</v>
      </c>
      <c r="B12">
        <v>5</v>
      </c>
      <c r="C12" t="s">
        <v>129</v>
      </c>
      <c r="D12" t="s" s="14">
        <v>130</v>
      </c>
      <c r="E12" t="s" s="14">
        <v>131</v>
      </c>
      <c r="F12"/>
    </row>
    <row r="13">
      <c r="A13" t="s">
        <v>118</v>
      </c>
      <c r="B13">
        <v>6</v>
      </c>
      <c r="C13" t="s">
        <v>132</v>
      </c>
      <c r="D13" t="s" s="14">
        <v>133</v>
      </c>
      <c r="E13" t="s" s="14">
        <v>134</v>
      </c>
      <c r="F13" t="s">
        <v>135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136</v>
      </c>
      <c r="B1"/>
      <c r="C1"/>
      <c r="D1"/>
    </row>
    <row r="2">
      <c r="A2" t="str" s="15">
        <f>"GRO_CDR_B338A · CUI.PREP · référence : "&amp;Besoins!B3&amp;" "&amp;Besoins!C3&amp;" · multiplicateur réglable sur la feuille ""Besoins"""</f>
        <v>GRO_CDR_B338A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137</v>
      </c>
      <c r="B4"/>
      <c r="C4"/>
      <c r="D4"/>
    </row>
    <row r="5">
      <c r="A5" t="s" s="17">
        <v>138</v>
      </c>
      <c r="B5" t="str" s="14">
        <f>Procedure!D2</f>
        <v>Mise en place — Peser et mesurer toutes les denrées, vérifier leur fraîcheur.</v>
      </c>
      <c r="C5"/>
      <c r="D5"/>
    </row>
    <row r="6">
      <c r="A6" t="s" s="17">
        <v>139</v>
      </c>
      <c r="B6" t="str" s="14">
        <f>Procedure!D3</f>
        <v>Préparer — Éplucher et laver les légumes ; canneler les carottes puis les émincer finement à la mandoline ; tailler les oignons en anneaux réguliers (« bracelets ») ; monter le bouquet garni avec beaucoup de queues de persil.</v>
      </c>
      <c r="C6"/>
      <c r="D6"/>
    </row>
    <row r="7">
      <c r="A7"/>
      <c r="B7" t="s">
        <v>140</v>
      </c>
      <c r="C7" s="11">
        <f>'Besoins'!$B$2*0.125</f>
        <v>0.125</v>
      </c>
      <c r="D7" t="s">
        <v>42</v>
      </c>
    </row>
    <row r="8">
      <c r="A8"/>
      <c r="B8" t="s">
        <v>141</v>
      </c>
      <c r="C8" s="11">
        <f>'Besoins'!$B$2*0.125</f>
        <v>0.125</v>
      </c>
      <c r="D8" t="s">
        <v>42</v>
      </c>
    </row>
    <row r="9">
      <c r="A9"/>
      <c r="B9" t="s">
        <v>142</v>
      </c>
      <c r="C9" s="11">
        <f>'Besoins'!$B$2*1</f>
        <v>1</v>
      </c>
      <c r="D9" t="s">
        <v>80</v>
      </c>
    </row>
    <row r="10">
      <c r="A10" t="s" s="17">
        <v>143</v>
      </c>
      <c r="B10" t="str" s="14">
        <f>Procedure!D4</f>
        <v>Cuire — Dans une russe, réunir carottes, eau, vin blanc, fumet de poisson et bouquet garni. Saler au gros sel, porter à ébullition, écumer et cuire environ 15 min à petits bouillons. Ajouter les oignons, cuire encore quelques minutes, puis, hors du feu, ajouter le poivre en grains et laisser infuser.</v>
      </c>
      <c r="C10"/>
      <c r="D10"/>
    </row>
    <row r="11">
      <c r="A11"/>
      <c r="B11" t="s">
        <v>144</v>
      </c>
      <c r="C11" s="11">
        <f>'Besoins'!$B$2*0.5</f>
        <v>0.5</v>
      </c>
      <c r="D11" t="s">
        <v>25</v>
      </c>
    </row>
    <row r="12">
      <c r="A12"/>
      <c r="B12" t="s">
        <v>145</v>
      </c>
      <c r="C12" s="11">
        <f>'Besoins'!$B$2*0.1</f>
        <v>0.1</v>
      </c>
      <c r="D12" t="s">
        <v>25</v>
      </c>
    </row>
    <row r="13">
      <c r="A13"/>
      <c r="B13" t="s">
        <v>146</v>
      </c>
      <c r="C13" s="11">
        <f>'Besoins'!$B$2*0.4</f>
        <v>0.4</v>
      </c>
      <c r="D13" t="s">
        <v>25</v>
      </c>
    </row>
    <row r="14">
      <c r="A14"/>
      <c r="B14" t="str">
        <f>Besoins!B19</f>
        <v>Gros sel de mer</v>
      </c>
      <c r="C14" s="11">
        <f>Besoins!E19</f>
        <v>0.015</v>
      </c>
      <c r="D14" t="str">
        <f>Besoins!F19</f>
        <v>kg</v>
      </c>
    </row>
    <row r="15">
      <c r="A15"/>
      <c r="B15" t="s">
        <v>147</v>
      </c>
      <c r="C15" s="11">
        <f>'Besoins'!$B$2*0.001</f>
        <v>0.001</v>
      </c>
      <c r="D15" t="s">
        <v>42</v>
      </c>
    </row>
    <row r="16">
      <c r="A16"/>
      <c r="B16"/>
      <c r="C16"/>
      <c r="D16"/>
    </row>
    <row r="17">
      <c r="A17" t="s" s="16">
        <v>148</v>
      </c>
      <c r="B17"/>
      <c r="C17"/>
      <c r="D17"/>
    </row>
    <row r="18">
      <c r="A18" t="s" s="17">
        <v>138</v>
      </c>
      <c r="B18" t="str" s="14">
        <f>"[TRIER] "&amp;Procedure!D5</f>
        <v>[TRIER] Mise en place — Peser et mesurer toutes les denrées, vérifier leur fraîcheur.</v>
      </c>
      <c r="C18"/>
      <c r="D18"/>
    </row>
    <row r="19">
      <c r="A19" t="s" s="17">
        <v>139</v>
      </c>
      <c r="B19" t="str" s="14">
        <f>"[TRIER] "&amp;Procedure!D6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19"/>
      <c r="D19"/>
    </row>
    <row r="20">
      <c r="A20" t="s" s="17">
        <v>143</v>
      </c>
      <c r="B20" t="str" s="14">
        <f>"[FOURRER] "&amp;Procedure!D7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20"/>
      <c r="D20"/>
    </row>
    <row r="21">
      <c r="A21"/>
      <c r="B21" t="s">
        <v>149</v>
      </c>
      <c r="C21" s="11">
        <f>'Besoins'!$B$2*0.008</f>
        <v>0.008</v>
      </c>
      <c r="D21" t="s">
        <v>42</v>
      </c>
    </row>
    <row r="22">
      <c r="A22"/>
      <c r="B22" t="s">
        <v>150</v>
      </c>
      <c r="C22" s="11">
        <f>'Besoins'!$B$2*0.0004</f>
        <v>0.0004</v>
      </c>
      <c r="D22" t="s">
        <v>42</v>
      </c>
    </row>
    <row r="23">
      <c r="A23"/>
      <c r="B23" t="s">
        <v>151</v>
      </c>
      <c r="C23" s="11">
        <f>'Besoins'!$B$2*0.0004</f>
        <v>0.0004</v>
      </c>
      <c r="D23" t="s">
        <v>42</v>
      </c>
    </row>
    <row r="24">
      <c r="A24"/>
      <c r="B24"/>
      <c r="C24"/>
      <c r="D24"/>
    </row>
    <row r="25">
      <c r="A25" t="s" s="16">
        <v>152</v>
      </c>
      <c r="B25"/>
      <c r="C25"/>
      <c r="D25"/>
    </row>
    <row r="26">
      <c r="A26" t="s" s="17">
        <v>138</v>
      </c>
      <c r="B26" t="str" s="14">
        <f>"[CONCASSER] "&amp;Procedure!D8</f>
        <v>[CONCASSER] Mise en place du poste de travail — Réunir les denrées, le matériel de préparation et de cuisson. Contrôler la fraîcheur et la qualité des produits.</v>
      </c>
      <c r="C26"/>
      <c r="D26"/>
    </row>
    <row r="27">
      <c r="A27"/>
      <c r="B27" t="str" s="18">
        <f>"ℹ "&amp;Procedure!E8</f>
        <v>ℹ</v>
      </c>
      <c r="C27"/>
      <c r="D27"/>
    </row>
    <row r="28">
      <c r="A28" t="s" s="17">
        <v>139</v>
      </c>
      <c r="B28" t="str" s="14">
        <f>"[ÉPLUCHER] "&amp;Procedure!D9</f>
        <v>[ÉPLUCHER] Concasser, dégorger rapidement, rincer soigneusement les arêtes et les parures — Ôter tous les caillots de sang, les ouïes et les yeux des têtes.</v>
      </c>
      <c r="C28"/>
      <c r="D28"/>
    </row>
    <row r="29">
      <c r="A29"/>
      <c r="B29" t="str">
        <f>Besoins!B18</f>
        <v>Arêtes et parures de poisson</v>
      </c>
      <c r="C29" s="11">
        <f>Besoins!E18</f>
        <v>0.24</v>
      </c>
      <c r="D29" t="str">
        <f>Besoins!F18</f>
        <v>kg</v>
      </c>
    </row>
    <row r="30">
      <c r="A30"/>
      <c r="B30" t="str" s="18">
        <f>"ℹ "&amp;Procedure!E9</f>
        <v>ℹ</v>
      </c>
      <c r="C30"/>
      <c r="D30"/>
    </row>
    <row r="31">
      <c r="A31" t="s" s="17">
        <v>143</v>
      </c>
      <c r="B31" t="str" s="14">
        <f>"[SUER] "&amp;Procedure!D10</f>
        <v>[SUER] Préparer la garniture aromatique — Éplucher et laver les légumes ; émincer finement échalotes et oignons, tailler les carottes en paysanne ; confectionner le bouquet garni.</v>
      </c>
      <c r="C31"/>
      <c r="D31"/>
    </row>
    <row r="32">
      <c r="A32"/>
      <c r="B32" t="str">
        <f>Besoins!B14</f>
        <v>ÉCHALOTE France cat.I</v>
      </c>
      <c r="C32" s="11">
        <f>Besoins!E14</f>
        <v>0.012</v>
      </c>
      <c r="D32" t="str">
        <f>Besoins!F14</f>
        <v>kg</v>
      </c>
    </row>
    <row r="33">
      <c r="A33"/>
      <c r="B33" t="s">
        <v>141</v>
      </c>
      <c r="C33" s="11">
        <f>'Besoins'!$B$2*0.032</f>
        <v>0.032</v>
      </c>
      <c r="D33" t="s">
        <v>42</v>
      </c>
    </row>
    <row r="34">
      <c r="A34"/>
      <c r="B34" t="s">
        <v>140</v>
      </c>
      <c r="C34" s="11">
        <f>'Besoins'!$B$2*0.02</f>
        <v>0.02</v>
      </c>
      <c r="D34" t="s">
        <v>42</v>
      </c>
    </row>
    <row r="35">
      <c r="A35"/>
      <c r="B35" t="s">
        <v>142</v>
      </c>
      <c r="C35" s="11">
        <f>'Besoins'!$B$2*0.4</f>
        <v>0.4</v>
      </c>
      <c r="D35" t="s">
        <v>80</v>
      </c>
    </row>
    <row r="36">
      <c r="A36"/>
      <c r="B36" t="str" s="18">
        <f>"ℹ "&amp;Procedure!E10</f>
        <v>ℹ</v>
      </c>
      <c r="C36"/>
      <c r="D36"/>
    </row>
    <row r="37">
      <c r="A37" t="s" s="17">
        <v>153</v>
      </c>
      <c r="B37" t="str" s="14">
        <f>"[MOUILLER] "&amp;Procedure!D11</f>
        <v>[MOUILLER] Marquer le fumet en cuisson — Faire suer au beurre la garniture émincée sans coloration ; ajouter les arêtes égouttées et faire suer quelques minutes ; mouiller à hauteur à l'eau froide et éventuellement au vin ; ajouter le bouquet garni et les parures de champignons ; porter à ébullition et laisser frémir très lentement 20 à 25 minutes en écumant ; saler très légèrement ; ajouter le poivre écrasé quelques minutes avant la fin.</v>
      </c>
      <c r="C37"/>
      <c r="D37"/>
    </row>
    <row r="38">
      <c r="A38"/>
      <c r="B38" t="str">
        <f>Besoins!B12</f>
        <v>Beurre doux 82% MG plaquette</v>
      </c>
      <c r="C38" s="11">
        <f>Besoins!E12</f>
        <v>0.016</v>
      </c>
      <c r="D38" t="str">
        <f>Besoins!F12</f>
        <v>kg</v>
      </c>
    </row>
    <row r="39">
      <c r="A39"/>
      <c r="B39" t="str">
        <f>Besoins!B16</f>
        <v>Parures et pieds de champignons</v>
      </c>
      <c r="C39" s="11">
        <f>Besoins!E16</f>
        <v>0.008</v>
      </c>
      <c r="D39" t="str">
        <f>Besoins!F16</f>
        <v>kg</v>
      </c>
    </row>
    <row r="40">
      <c r="A40"/>
      <c r="B40" t="s">
        <v>144</v>
      </c>
      <c r="C40" s="11">
        <f>'Besoins'!$B$2*0.4</f>
        <v>0.4</v>
      </c>
      <c r="D40" t="s">
        <v>25</v>
      </c>
    </row>
    <row r="41">
      <c r="A41"/>
      <c r="B41" t="s">
        <v>145</v>
      </c>
      <c r="C41" s="11">
        <f>'Besoins'!$B$2*0.04</f>
        <v>0.04</v>
      </c>
      <c r="D41" t="s">
        <v>25</v>
      </c>
    </row>
    <row r="42">
      <c r="A42"/>
      <c r="B42" t="s">
        <v>147</v>
      </c>
      <c r="C42" s="11">
        <f>'Besoins'!$B$2*0.0004</f>
        <v>0.0004</v>
      </c>
      <c r="D42" t="s">
        <v>42</v>
      </c>
    </row>
    <row r="43">
      <c r="A43"/>
      <c r="B43" t="str" s="18">
        <f>"ℹ "&amp;Procedure!E11</f>
        <v>ℹ</v>
      </c>
      <c r="C43"/>
      <c r="D43"/>
    </row>
    <row r="44">
      <c r="A44" t="s" s="17">
        <v>154</v>
      </c>
      <c r="B44" t="str" s="14">
        <f>"[BOUILLIR] "&amp;Procedure!D12</f>
        <v>[BOUILLIR] Passer le fumet au chinois étamine sans fouler.</v>
      </c>
      <c r="C44"/>
      <c r="D44"/>
    </row>
    <row r="45">
      <c r="A45"/>
      <c r="B45" t="str" s="18">
        <f>"ℹ "&amp;Procedure!E12</f>
        <v>ℹ</v>
      </c>
      <c r="C45"/>
      <c r="D45"/>
    </row>
    <row r="46">
      <c r="A46" t="s" s="17">
        <v>155</v>
      </c>
      <c r="B46" t="str" s="14">
        <f>"[FRÉMIR] "&amp;Procedure!D13</f>
        <v>[FRÉMIR] Refroidir le fumet rapidement — Le placer dans un récipient d'eau glacée puis le réserver à couvert en enceinte réfrigérée à + 3 °C, 24 h au maximum.</v>
      </c>
      <c r="C46"/>
      <c r="D46"/>
    </row>
    <row r="47">
      <c r="A47"/>
      <c r="B47" t="str" s="18">
        <f>"ℹ "&amp;Procedure!E13</f>
        <v>ℹ</v>
      </c>
      <c r="C47"/>
      <c r="D47"/>
    </row>
    <row r="48">
      <c r="A48"/>
      <c r="B48"/>
      <c r="C48"/>
      <c r="D48"/>
    </row>
    <row r="49">
      <c r="A49" t="s" s="19">
        <v>22</v>
      </c>
      <c r="B49"/>
      <c r="C49"/>
      <c r="D49"/>
    </row>
  </sheetData>
  <sheetProtection sheet="1" formatRows="0" formatColumns="0"/>
  <mergeCells count="24">
    <mergeCell ref="A1:D1"/>
    <mergeCell ref="A2:D2"/>
    <mergeCell ref="A4:D4"/>
    <mergeCell ref="B5:D5"/>
    <mergeCell ref="B6:D6"/>
    <mergeCell ref="B10:D10"/>
    <mergeCell ref="A17:D17"/>
    <mergeCell ref="B18:D18"/>
    <mergeCell ref="B19:D19"/>
    <mergeCell ref="B20:D20"/>
    <mergeCell ref="A25:D25"/>
    <mergeCell ref="B26:D26"/>
    <mergeCell ref="B27:D27"/>
    <mergeCell ref="B28:D28"/>
    <mergeCell ref="B30:D30"/>
    <mergeCell ref="B31:D31"/>
    <mergeCell ref="B36:D36"/>
    <mergeCell ref="B37:D37"/>
    <mergeCell ref="B43:D43"/>
    <mergeCell ref="B44:D44"/>
    <mergeCell ref="B45:D45"/>
    <mergeCell ref="B46:D46"/>
    <mergeCell ref="B47:D47"/>
    <mergeCell ref="A49:D4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2026-10-30T14:33:46Z</dcterms:created>
  <dc:title>NAGE POUR ÉCREVISSES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2026-10-30T14:33:46Z</dcterms:modified>
  <cp:revision>1</cp:revision>
</cp:coreProperties>
</file>