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<sst xmlns="http://schemas.openxmlformats.org/spreadsheetml/2006/main" count="116" uniqueCount="116">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</sst>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59.585338095238</v>
      </c>
    </row>
    <row r="12">
      <c r="A12" t="s" s="3">
        <v>17</v>
      </c>
      <c r="B12" s="4">
        <v>0.59585338095238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59.585338095238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E7*32</f>
        <v>4.8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41</v>
      </c>
      <c r="G10" s="4">
        <f>E10*10.5</f>
        <v>0.063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E11*0.56</f>
        <v>1.12</v>
      </c>
    </row>
    <row r="12">
      <c r="A12" t="s">
        <v>48</v>
      </c>
      <c r="B12" t="s">
        <v>49</v>
      </c>
      <c r="C12" t="s">
        <v>50</v>
      </c>
      <c r="D12" s="9">
        <v>0.266667</v>
      </c>
      <c r="E12" s="11">
        <f>D12*$B$2</f>
        <v>0.266667</v>
      </c>
      <c r="F12" t="s">
        <v>51</v>
      </c>
      <c r="G12" s="4">
        <f>E12*8.1571326607</f>
        <v>2.175238</v>
      </c>
    </row>
    <row r="13">
      <c r="A13" t="s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35</v>
      </c>
      <c r="G13" s="4">
        <f>E13*1.67</f>
        <v>16.7</v>
      </c>
    </row>
    <row r="14">
      <c r="A14" t="s">
        <v>55</v>
      </c>
      <c r="B14" t="s">
        <v>56</v>
      </c>
      <c r="C14" t="s">
        <v>57</v>
      </c>
      <c r="D14" s="9">
        <v>0.25</v>
      </c>
      <c r="E14" s="11">
        <f>D14*$B$2</f>
        <v>0.25</v>
      </c>
      <c r="F14" t="s">
        <v>41</v>
      </c>
      <c r="G14" s="4">
        <f>E14*5.2</f>
        <v>1.3</v>
      </c>
    </row>
    <row r="15">
      <c r="A15" t="s">
        <v>58</v>
      </c>
      <c r="B15" t="s">
        <v>59</v>
      </c>
      <c r="C15" t="s">
        <v>60</v>
      </c>
      <c r="D15" s="9">
        <v>8</v>
      </c>
      <c r="E15" s="11">
        <f>D15*$B$2</f>
        <v>8</v>
      </c>
      <c r="F15" t="s">
        <v>41</v>
      </c>
      <c r="G15" s="4">
        <f>E15*1.3</f>
        <v>10.4</v>
      </c>
    </row>
    <row r="16">
      <c r="A16" t="s" s="12">
        <v>61</v>
      </c>
      <c r="B16" t="s">
        <v>62</v>
      </c>
      <c r="C16" t="s">
        <v>63</v>
      </c>
      <c r="D16" s="9">
        <v>45</v>
      </c>
      <c r="E16" s="11">
        <f>D16*$B$2</f>
        <v>45</v>
      </c>
      <c r="F16" t="s">
        <v>25</v>
      </c>
      <c r="G16" s="4">
        <f>E16*0.27</f>
        <v>12.15</v>
      </c>
    </row>
    <row r="17">
      <c r="A17" t="s">
        <v>64</v>
      </c>
      <c r="B17" t="s">
        <v>65</v>
      </c>
      <c r="C17" t="s">
        <v>66</v>
      </c>
      <c r="D17" s="9">
        <v>0.006</v>
      </c>
      <c r="E17" s="11">
        <f>D17*$B$2</f>
        <v>0.006</v>
      </c>
      <c r="F17" t="s">
        <v>41</v>
      </c>
      <c r="G17" s="4">
        <f>E17*0.35</f>
        <v>0.0021</v>
      </c>
    </row>
    <row r="18">
      <c r="A18" t="s">
        <v>67</v>
      </c>
      <c r="B18" t="s">
        <v>68</v>
      </c>
      <c r="C18" t="s">
        <v>69</v>
      </c>
      <c r="D18" s="9">
        <v>2.5</v>
      </c>
      <c r="E18" s="11">
        <f>D18*$B$2</f>
        <v>2.5</v>
      </c>
      <c r="F18" t="s">
        <v>41</v>
      </c>
      <c r="G18" s="4">
        <f>E18*0.82</f>
        <v>2.05</v>
      </c>
    </row>
    <row r="19">
      <c r="A19" t="s">
        <v>70</v>
      </c>
      <c r="B19" t="s">
        <v>71</v>
      </c>
      <c r="C19" t="s">
        <v>69</v>
      </c>
      <c r="D19" s="9">
        <v>0.5</v>
      </c>
      <c r="E19" s="11">
        <f>D19*$B$2</f>
        <v>0.5</v>
      </c>
      <c r="F19" t="s">
        <v>41</v>
      </c>
      <c r="G19" s="4">
        <f>E19*1.05</f>
        <v>0.525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2</v>
      </c>
      <c r="E3" t="s">
        <v>41</v>
      </c>
      <c r="F3" t="s">
        <v>47</v>
      </c>
    </row>
    <row r="4">
      <c r="A4">
        <v>1</v>
      </c>
      <c r="B4" t="s">
        <v>81</v>
      </c>
      <c r="C4" t="s">
        <v>77</v>
      </c>
      <c r="D4" s="11">
        <v>45</v>
      </c>
      <c r="E4" t="s">
        <v>25</v>
      </c>
      <c r="F4" t="s">
        <v>82</v>
      </c>
    </row>
    <row r="5">
      <c r="A5">
        <v>2</v>
      </c>
      <c r="B5" t="s">
        <v>83</v>
      </c>
      <c r="C5" t="s">
        <v>77</v>
      </c>
      <c r="D5" s="11">
        <v>2.475</v>
      </c>
      <c r="E5" t="s">
        <v>35</v>
      </c>
      <c r="F5" t="s">
        <v>82</v>
      </c>
    </row>
    <row r="6">
      <c r="A6">
        <v>3</v>
      </c>
      <c r="B6" t="s">
        <v>84</v>
      </c>
      <c r="C6" t="s">
        <v>80</v>
      </c>
      <c r="D6" s="11">
        <v>45</v>
      </c>
      <c r="E6" t="s">
        <v>25</v>
      </c>
      <c r="F6" t="s">
        <v>63</v>
      </c>
    </row>
    <row r="7">
      <c r="A7">
        <v>1</v>
      </c>
      <c r="B7" t="s">
        <v>85</v>
      </c>
      <c r="C7" t="s">
        <v>80</v>
      </c>
      <c r="D7" s="11">
        <v>10</v>
      </c>
      <c r="E7" t="s">
        <v>35</v>
      </c>
      <c r="F7" t="s">
        <v>54</v>
      </c>
    </row>
    <row r="8">
      <c r="A8">
        <v>1</v>
      </c>
      <c r="B8" t="s">
        <v>86</v>
      </c>
      <c r="C8" t="s">
        <v>80</v>
      </c>
      <c r="D8" s="11">
        <v>2.5</v>
      </c>
      <c r="E8" t="s">
        <v>41</v>
      </c>
      <c r="F8" t="s">
        <v>69</v>
      </c>
    </row>
    <row r="9">
      <c r="A9">
        <v>1</v>
      </c>
      <c r="B9" t="s">
        <v>87</v>
      </c>
      <c r="C9" t="s">
        <v>80</v>
      </c>
      <c r="D9" s="11">
        <v>0.15</v>
      </c>
      <c r="E9" t="s">
        <v>35</v>
      </c>
      <c r="F9" t="s">
        <v>34</v>
      </c>
    </row>
    <row r="10">
      <c r="A10">
        <v>1</v>
      </c>
      <c r="B10" t="s">
        <v>88</v>
      </c>
      <c r="C10" t="s">
        <v>80</v>
      </c>
      <c r="D10" s="11">
        <v>0.006</v>
      </c>
      <c r="E10" t="s">
        <v>41</v>
      </c>
      <c r="F10" t="s">
        <v>44</v>
      </c>
    </row>
    <row r="11">
      <c r="A11">
        <v>1</v>
      </c>
      <c r="B11" t="s">
        <v>89</v>
      </c>
      <c r="C11" t="s">
        <v>80</v>
      </c>
      <c r="D11" s="11">
        <v>0.006</v>
      </c>
      <c r="E11" t="s">
        <v>41</v>
      </c>
      <c r="F11" t="s">
        <v>66</v>
      </c>
    </row>
    <row r="12">
      <c r="A12">
        <v>1</v>
      </c>
      <c r="B12" t="s">
        <v>90</v>
      </c>
      <c r="C12" t="s">
        <v>80</v>
      </c>
      <c r="D12" s="11">
        <v>8</v>
      </c>
      <c r="E12" t="s">
        <v>41</v>
      </c>
      <c r="F12" t="s">
        <v>60</v>
      </c>
    </row>
    <row r="13">
      <c r="A13">
        <v>1</v>
      </c>
      <c r="B13" t="s">
        <v>91</v>
      </c>
      <c r="C13" t="s">
        <v>80</v>
      </c>
      <c r="D13" s="11">
        <v>0.2</v>
      </c>
      <c r="E13" t="s">
        <v>35</v>
      </c>
      <c r="F13" t="s">
        <v>34</v>
      </c>
    </row>
    <row r="14">
      <c r="A14">
        <v>1</v>
      </c>
      <c r="B14" t="s">
        <v>92</v>
      </c>
      <c r="C14" t="s">
        <v>80</v>
      </c>
      <c r="D14" s="11">
        <v>0.25</v>
      </c>
      <c r="E14" t="s">
        <v>41</v>
      </c>
      <c r="F14" t="s">
        <v>57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35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0.267</v>
      </c>
      <c r="E16" t="s">
        <v>51</v>
      </c>
      <c r="F16" t="s">
        <v>50</v>
      </c>
    </row>
    <row r="17">
      <c r="A17">
        <v>1</v>
      </c>
      <c r="B17" t="s">
        <v>96</v>
      </c>
      <c r="C17" t="s">
        <v>80</v>
      </c>
      <c r="D17" s="11">
        <v>1</v>
      </c>
      <c r="E17" t="s">
        <v>41</v>
      </c>
      <c r="F17" t="s">
        <v>40</v>
      </c>
    </row>
    <row r="18">
      <c r="A18">
        <v>1</v>
      </c>
      <c r="B18" t="s">
        <v>97</v>
      </c>
      <c r="C18" t="s">
        <v>80</v>
      </c>
      <c r="D18" s="11">
        <v>0.5</v>
      </c>
      <c r="E18" t="s">
        <v>41</v>
      </c>
      <c r="F18" t="s">
        <v>69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104</v>
      </c>
      <c r="E5" t="s" s="14"/>
      <c r="F5"/>
    </row>
    <row r="6">
      <c r="A6" t="s">
        <v>2</v>
      </c>
      <c r="B6">
        <v>5</v>
      </c>
      <c r="C6"/>
      <c r="D6" t="s" s="14">
        <v>105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Besoins!B15</f>
        <v>POMME Golden France cat.I 170/220g plateau 2rg</v>
      </c>
      <c r="C7" s="11">
        <f>Besoins!E15</f>
        <v>8</v>
      </c>
      <c r="D7" t="str">
        <f>Besoins!F15</f>
        <v>kg</v>
      </c>
    </row>
    <row r="8">
      <c r="A8"/>
      <c r="B8" t="str">
        <f>Besoins!B14</f>
        <v>Beurre doux 82% MG plaquette</v>
      </c>
      <c r="C8" s="11">
        <f>Besoins!E14</f>
        <v>0.25</v>
      </c>
      <c r="D8" t="str">
        <f>Besoins!F14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 t="s" s="17">
        <v>111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Besoins!B11</f>
        <v>Farine de blé T55</v>
      </c>
      <c r="C11" s="11">
        <f>Besoins!E11</f>
        <v>2</v>
      </c>
      <c r="D11" t="str">
        <f>Besoins!F11</f>
        <v>kg</v>
      </c>
    </row>
    <row r="12">
      <c r="A12"/>
      <c r="B12" t="s">
        <v>112</v>
      </c>
      <c r="C12" s="11">
        <f>'Besoins'!$B$2*45</f>
        <v>45</v>
      </c>
      <c r="D12" t="s">
        <v>25</v>
      </c>
    </row>
    <row r="13">
      <c r="A13"/>
      <c r="B13" t="str">
        <f>Besoins!B13</f>
        <v>LAIT UHT demi écrémé France outre 10 litres</v>
      </c>
      <c r="C13" s="11">
        <f>Besoins!E13</f>
        <v>10</v>
      </c>
      <c r="D13" t="str">
        <f>Besoins!F13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Besoins!B7</f>
        <v>Extrait de vanille alcoolisé</v>
      </c>
      <c r="C15" s="11">
        <f>Besoins!E7</f>
        <v>0.15</v>
      </c>
      <c r="D15" t="str">
        <f>Besoins!F7</f>
        <v>lt</v>
      </c>
    </row>
    <row r="16">
      <c r="A16"/>
      <c r="B16" t="str">
        <f>Besoins!B10</f>
        <v>Cannelle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Besoins!B8</f>
        <v>Rhum ambré de cuisine (baba)</v>
      </c>
      <c r="C18" s="11">
        <f>Besoins!E8</f>
        <v>0.2</v>
      </c>
      <c r="D18" t="str">
        <f>Besoins!F8</f>
        <v>lt</v>
      </c>
    </row>
    <row r="19">
      <c r="A19" t="s" s="17">
        <v>113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114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115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Besoins!B9</f>
        <v>Nappage abricot (glaçage)</v>
      </c>
      <c r="C22" s="11">
        <f>Besoins!E9</f>
        <v>1</v>
      </c>
      <c r="D22" t="str">
        <f>Besoins!F9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