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<sst xmlns="http://schemas.openxmlformats.org/spreadsheetml/2006/main" count="140" uniqueCount="140">
  <si>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</si>
  <si>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</si>
  <si>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ÉCLAIRS AU CAFÉ ET AU CHOCOLAT</t>
  </si>
  <si>
    <t>Code</t>
  </si>
  <si>
    <t>GRO_CDC_237</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</si>
  <si>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</si>
  <si>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</si>
  <si>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</si>
  <si>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</si>
  <si>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</si>
  <si>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</si>
  <si>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</si>
  <si>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</si>
  <si>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</si>
  <si>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</si>
  <si>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</si>
  <si>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</si>
  <si>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</si>
  <si>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</si>
  <si>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</si>
  <si>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</si>
  <si>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</si>
  <si>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</si>
  <si>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</si>
  <si>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</si>
  <si>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</si>
  <si>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</si>
  <si>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</si>
  <si>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</si>
  <si>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</si>
  <si>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</si>
  <si>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</si>
  <si>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</si>
  <si>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</si>
  <si>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</si>
  <si>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</si>
  <si>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CAFE-MOULU-PRO</t>
  </si>
  <si>
    <t>Café moulu professionnel</t>
  </si>
  <si>
    <t>Cafés</t>
  </si>
  <si>
    <t>kg</t>
  </si>
  <si>
    <t>COUV-NOIR-64</t>
  </si>
  <si>
    <t>Couverture noir 64% cacao</t>
  </si>
  <si>
    <t>Chocolats de couverture</t>
  </si>
  <si>
    <t>FAR-T55</t>
  </si>
  <si>
    <t>Farine de blé T55</t>
  </si>
  <si>
    <t>Farines de blé</t>
  </si>
  <si>
    <t>BEU-DOUX</t>
  </si>
  <si>
    <t>Beurre doux 82% MG plaquette</t>
  </si>
  <si>
    <t>Beurres et margarines</t>
  </si>
  <si>
    <t>MARG-PATISSERIE</t>
  </si>
  <si>
    <t>Margarine de pâtisserie 80% MG</t>
  </si>
  <si>
    <t>00000047</t>
  </si>
  <si>
    <t>OEUF A3 (PRIX)</t>
  </si>
  <si>
    <t>Oeufs entiers</t>
  </si>
  <si>
    <t>SEL-FIN</t>
  </si>
  <si>
    <t>Sel fin de cuisine</t>
  </si>
  <si>
    <t>Sels et condiments de base</t>
  </si>
  <si>
    <t>CREME-PAT-DESHY</t>
  </si>
  <si>
    <t>Crème pâtissière déshydratée (poudre)</t>
  </si>
  <si>
    <t>Garnitures et crèmes prêtes</t>
  </si>
  <si>
    <t>FONDANT-BLANC</t>
  </si>
  <si>
    <t>Fondant blanc pâtissier (glaçage)</t>
  </si>
  <si>
    <t>SUC-BLANC</t>
  </si>
  <si>
    <t>Sucre blanc cristal sac 25 kg</t>
  </si>
  <si>
    <t>Sucres et édulcorants</t>
  </si>
  <si>
    <t>Total</t>
  </si>
  <si>
    <t>Niveau</t>
  </si>
  <si>
    <t>Composant</t>
  </si>
  <si>
    <t>Type</t>
  </si>
  <si>
    <t>Quantité (pour 100 pc)</t>
  </si>
  <si>
    <t>recette</t>
  </si>
  <si>
    <t>Pâtisserie collectivité</t>
  </si>
  <si>
    <t xml:space="preserve">    ↳ PÂTE À CHOUX</t>
  </si>
  <si>
    <t>Préparations de base collectivité</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</si>
  <si>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</si>
  <si>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</si>
  <si>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</si>
  <si>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</si>
  <si>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</si>
  <si>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</si>
  <si>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</si>
  <si>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</si>
  <si>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</si>
  <si>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</si>
  <si>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</si>
  <si>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</si>
  <si>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</si>
  <si>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</si>
  <si>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</si>
  <si>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</si>
  <si>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Fondant blanc pâtissier (glaçage)</t>
  </si>
  <si>
    <t xml:space="preserve">    ↳ Essence de Café (Trablit)</t>
  </si>
  <si>
    <t>Extraits et arômes maison</t>
  </si>
  <si>
    <t xml:space="preserve">        ↳ Café moulu professionnel</t>
  </si>
  <si>
    <t xml:space="preserve">    ↳ Couverture noir 64% cacao</t>
  </si>
  <si>
    <t xml:space="preserve">    ↳ Beurre doux 82% MG plaquette</t>
  </si>
  <si>
    <t xml:space="preserve">    ↳ DORURE</t>
  </si>
  <si>
    <t xml:space="preserve">        ↳ OEUF (P)</t>
  </si>
  <si>
    <t xml:space="preserve">            ↳ OEUF (ml)</t>
  </si>
  <si>
    <t xml:space="preserve">                ↳ OEUF A3 (PRIX)</t>
  </si>
  <si>
    <t>Recette</t>
  </si>
  <si>
    <t>#</t>
  </si>
  <si>
    <t>Verbe</t>
  </si>
  <si>
    <t>Étape</t>
  </si>
  <si>
    <t>Précision technique</t>
  </si>
  <si>
    <t>Durée</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</si>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</sst>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22.496670545455</v>
      </c>
    </row>
    <row r="12">
      <c r="A12" t="s" s="3">
        <v>17</v>
      </c>
      <c r="B12" s="4">
        <v>0.22496670545455</v>
      </c>
    </row>
    <row r="13">
      <c r="A13"/>
      <c r="B13"/>
    </row>
    <row r="14">
      <c r="A14" t="s" s="5">
        <v>18</v>
      </c>
      <c r="B14" t="s" s="5">
        <v>15</v>
      </c>
    </row>
    <row r="15">
      <c r="A15" t="s" s="5">
        <v>19</v>
      </c>
      <c r="B15" s="6">
        <v>22.496670545455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4.32</v>
      </c>
      <c r="E7" s="11">
        <f>D7*$B$2</f>
        <v>4.32</v>
      </c>
      <c r="F7" t="s">
        <v>35</v>
      </c>
      <c r="G7" s="4">
        <f>E7*0.0043</f>
        <v>0.018576</v>
      </c>
    </row>
    <row r="8">
      <c r="A8" t="s">
        <v>36</v>
      </c>
      <c r="B8" t="s">
        <v>37</v>
      </c>
      <c r="C8" t="s">
        <v>38</v>
      </c>
      <c r="D8" s="9">
        <v>0.039</v>
      </c>
      <c r="E8" s="11">
        <f>D8*$B$2</f>
        <v>0.039</v>
      </c>
      <c r="F8" t="s">
        <v>39</v>
      </c>
      <c r="G8" s="4">
        <f>E8*16</f>
        <v>0.624</v>
      </c>
    </row>
    <row r="9">
      <c r="A9" t="s">
        <v>40</v>
      </c>
      <c r="B9" t="s">
        <v>41</v>
      </c>
      <c r="C9" t="s">
        <v>42</v>
      </c>
      <c r="D9" s="9">
        <v>0.2</v>
      </c>
      <c r="E9" s="11">
        <f>D9*$B$2</f>
        <v>0.2</v>
      </c>
      <c r="F9" t="s">
        <v>39</v>
      </c>
      <c r="G9" s="4">
        <f>E9*12.5</f>
        <v>2.5</v>
      </c>
    </row>
    <row r="10">
      <c r="A10" t="s">
        <v>43</v>
      </c>
      <c r="B10" t="s">
        <v>44</v>
      </c>
      <c r="C10" t="s">
        <v>45</v>
      </c>
      <c r="D10" s="9">
        <v>0.36</v>
      </c>
      <c r="E10" s="11">
        <f>D10*$B$2</f>
        <v>0.36</v>
      </c>
      <c r="F10" t="s">
        <v>39</v>
      </c>
      <c r="G10" s="4">
        <f>E10*0.56</f>
        <v>0.2016</v>
      </c>
    </row>
    <row r="11">
      <c r="A11" t="s">
        <v>46</v>
      </c>
      <c r="B11" t="s">
        <v>47</v>
      </c>
      <c r="C11" t="s">
        <v>48</v>
      </c>
      <c r="D11" s="9">
        <v>0.075</v>
      </c>
      <c r="E11" s="11">
        <f>D11*$B$2</f>
        <v>0.075</v>
      </c>
      <c r="F11" t="s">
        <v>39</v>
      </c>
      <c r="G11" s="4">
        <f>E11*5.2</f>
        <v>0.39</v>
      </c>
    </row>
    <row r="12">
      <c r="A12" t="s">
        <v>49</v>
      </c>
      <c r="B12" t="s">
        <v>50</v>
      </c>
      <c r="C12" t="s">
        <v>48</v>
      </c>
      <c r="D12" s="9">
        <v>0.36</v>
      </c>
      <c r="E12" s="11">
        <f>D12*$B$2</f>
        <v>0.36</v>
      </c>
      <c r="F12" t="s">
        <v>39</v>
      </c>
      <c r="G12" s="4">
        <f>E12*3.6</f>
        <v>1.296</v>
      </c>
    </row>
    <row r="13">
      <c r="A13" t="s" s="12">
        <v>51</v>
      </c>
      <c r="B13" t="s">
        <v>52</v>
      </c>
      <c r="C13" t="s">
        <v>53</v>
      </c>
      <c r="D13" s="9">
        <v>14.109091</v>
      </c>
      <c r="E13" s="11">
        <f>D13*$B$2</f>
        <v>14.109091</v>
      </c>
      <c r="F13" t="s">
        <v>25</v>
      </c>
      <c r="G13" s="4">
        <f>E13*0.2699999983</f>
        <v>3.809455</v>
      </c>
    </row>
    <row r="14">
      <c r="A14" t="s">
        <v>54</v>
      </c>
      <c r="B14" t="s">
        <v>55</v>
      </c>
      <c r="C14" t="s">
        <v>56</v>
      </c>
      <c r="D14" s="9">
        <v>0.0072</v>
      </c>
      <c r="E14" s="11">
        <f>D14*$B$2</f>
        <v>0.0072</v>
      </c>
      <c r="F14" t="s">
        <v>39</v>
      </c>
      <c r="G14" s="4">
        <f>E14*0.35</f>
        <v>0.00252</v>
      </c>
    </row>
    <row r="15">
      <c r="A15" t="s">
        <v>57</v>
      </c>
      <c r="B15" t="s">
        <v>58</v>
      </c>
      <c r="C15" t="s">
        <v>59</v>
      </c>
      <c r="D15" s="9">
        <v>1.45</v>
      </c>
      <c r="E15" s="11">
        <f>D15*$B$2</f>
        <v>1.45</v>
      </c>
      <c r="F15" t="s">
        <v>39</v>
      </c>
      <c r="G15" s="4">
        <f>E15*6.5</f>
        <v>9.425</v>
      </c>
    </row>
    <row r="16">
      <c r="A16" t="s">
        <v>60</v>
      </c>
      <c r="B16" t="s">
        <v>61</v>
      </c>
      <c r="C16" t="s">
        <v>59</v>
      </c>
      <c r="D16" s="9">
        <v>1</v>
      </c>
      <c r="E16" s="11">
        <f>D16*$B$2</f>
        <v>1</v>
      </c>
      <c r="F16" t="s">
        <v>39</v>
      </c>
      <c r="G16" s="4">
        <f>E16*4.2</f>
        <v>4.2</v>
      </c>
    </row>
    <row r="17">
      <c r="A17" t="s">
        <v>62</v>
      </c>
      <c r="B17" t="s">
        <v>63</v>
      </c>
      <c r="C17" t="s">
        <v>64</v>
      </c>
      <c r="D17" s="9">
        <v>0.036</v>
      </c>
      <c r="E17" s="11">
        <f>D17*$B$2</f>
        <v>0.036</v>
      </c>
      <c r="F17" t="s">
        <v>39</v>
      </c>
      <c r="G17" s="4">
        <f>E17*0.82</f>
        <v>0.02952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36</v>
      </c>
      <c r="E3" t="s">
        <v>25</v>
      </c>
      <c r="F3" t="s">
        <v>73</v>
      </c>
    </row>
    <row r="4">
      <c r="A4">
        <v>2</v>
      </c>
      <c r="B4" t="s">
        <v>74</v>
      </c>
      <c r="C4" t="s">
        <v>75</v>
      </c>
      <c r="D4" s="11">
        <v>0.36</v>
      </c>
      <c r="E4" t="s">
        <v>39</v>
      </c>
      <c r="F4" t="s">
        <v>48</v>
      </c>
    </row>
    <row r="5">
      <c r="A5">
        <v>2</v>
      </c>
      <c r="B5" t="s">
        <v>76</v>
      </c>
      <c r="C5" t="s">
        <v>75</v>
      </c>
      <c r="D5" s="11">
        <v>0.36</v>
      </c>
      <c r="E5" t="s">
        <v>39</v>
      </c>
      <c r="F5" t="s">
        <v>45</v>
      </c>
    </row>
    <row r="6">
      <c r="A6">
        <v>2</v>
      </c>
      <c r="B6" t="s">
        <v>77</v>
      </c>
      <c r="C6" t="s">
        <v>75</v>
      </c>
      <c r="D6" s="11">
        <v>0.036</v>
      </c>
      <c r="E6" t="s">
        <v>39</v>
      </c>
      <c r="F6" t="s">
        <v>64</v>
      </c>
    </row>
    <row r="7">
      <c r="A7">
        <v>2</v>
      </c>
      <c r="B7" t="s">
        <v>78</v>
      </c>
      <c r="C7" t="s">
        <v>70</v>
      </c>
      <c r="D7" s="11">
        <v>0.54</v>
      </c>
      <c r="E7" t="s">
        <v>35</v>
      </c>
      <c r="F7" t="s">
        <v>79</v>
      </c>
    </row>
    <row r="8">
      <c r="A8">
        <v>3</v>
      </c>
      <c r="B8" t="s">
        <v>80</v>
      </c>
      <c r="C8" t="s">
        <v>75</v>
      </c>
      <c r="D8" s="11">
        <v>9.818</v>
      </c>
      <c r="E8" t="s">
        <v>25</v>
      </c>
      <c r="F8" t="s">
        <v>53</v>
      </c>
    </row>
    <row r="9">
      <c r="A9">
        <v>2</v>
      </c>
      <c r="B9" t="s">
        <v>81</v>
      </c>
      <c r="C9" t="s">
        <v>70</v>
      </c>
      <c r="D9" s="11">
        <v>0.036</v>
      </c>
      <c r="E9" t="s">
        <v>35</v>
      </c>
      <c r="F9" t="s">
        <v>82</v>
      </c>
    </row>
    <row r="10">
      <c r="A10">
        <v>3</v>
      </c>
      <c r="B10" t="s">
        <v>83</v>
      </c>
      <c r="C10" t="s">
        <v>70</v>
      </c>
      <c r="D10" s="11">
        <v>0.655</v>
      </c>
      <c r="E10" t="s">
        <v>25</v>
      </c>
      <c r="F10" t="s">
        <v>79</v>
      </c>
    </row>
    <row r="11">
      <c r="A11">
        <v>4</v>
      </c>
      <c r="B11" t="s">
        <v>84</v>
      </c>
      <c r="C11" t="s">
        <v>70</v>
      </c>
      <c r="D11" s="11">
        <v>0.036</v>
      </c>
      <c r="E11" t="s">
        <v>35</v>
      </c>
      <c r="F11" t="s">
        <v>79</v>
      </c>
    </row>
    <row r="12">
      <c r="A12">
        <v>5</v>
      </c>
      <c r="B12" t="s">
        <v>85</v>
      </c>
      <c r="C12" t="s">
        <v>75</v>
      </c>
      <c r="D12" s="11">
        <v>0.655</v>
      </c>
      <c r="E12" t="s">
        <v>25</v>
      </c>
      <c r="F12" t="s">
        <v>53</v>
      </c>
    </row>
    <row r="13">
      <c r="A13">
        <v>2</v>
      </c>
      <c r="B13" t="s">
        <v>86</v>
      </c>
      <c r="C13" t="s">
        <v>75</v>
      </c>
      <c r="D13" s="11">
        <v>0.72</v>
      </c>
      <c r="E13" t="s">
        <v>35</v>
      </c>
      <c r="F13" t="s">
        <v>34</v>
      </c>
    </row>
    <row r="14">
      <c r="A14">
        <v>2</v>
      </c>
      <c r="B14" t="s">
        <v>87</v>
      </c>
      <c r="C14" t="s">
        <v>75</v>
      </c>
      <c r="D14" s="11">
        <v>0.007</v>
      </c>
      <c r="E14" t="s">
        <v>39</v>
      </c>
      <c r="F14" t="s">
        <v>56</v>
      </c>
    </row>
    <row r="15">
      <c r="A15">
        <v>1</v>
      </c>
      <c r="B15" t="s">
        <v>88</v>
      </c>
      <c r="C15" t="s">
        <v>70</v>
      </c>
      <c r="D15" s="11">
        <v>5</v>
      </c>
      <c r="E15" t="s">
        <v>35</v>
      </c>
      <c r="F15" t="s">
        <v>73</v>
      </c>
    </row>
    <row r="16">
      <c r="A16">
        <v>2</v>
      </c>
      <c r="B16" t="s">
        <v>89</v>
      </c>
      <c r="C16" t="s">
        <v>75</v>
      </c>
      <c r="D16" s="11">
        <v>1.45</v>
      </c>
      <c r="E16" t="s">
        <v>39</v>
      </c>
      <c r="F16" t="s">
        <v>59</v>
      </c>
    </row>
    <row r="17">
      <c r="A17">
        <v>2</v>
      </c>
      <c r="B17" t="s">
        <v>86</v>
      </c>
      <c r="C17" t="s">
        <v>75</v>
      </c>
      <c r="D17" s="11">
        <v>3.6</v>
      </c>
      <c r="E17" t="s">
        <v>35</v>
      </c>
      <c r="F17" t="s">
        <v>34</v>
      </c>
    </row>
    <row r="18">
      <c r="A18">
        <v>1</v>
      </c>
      <c r="B18" t="s">
        <v>90</v>
      </c>
      <c r="C18" t="s">
        <v>75</v>
      </c>
      <c r="D18" s="11">
        <v>1</v>
      </c>
      <c r="E18" t="s">
        <v>39</v>
      </c>
      <c r="F18" t="s">
        <v>59</v>
      </c>
    </row>
    <row r="19">
      <c r="A19">
        <v>1</v>
      </c>
      <c r="B19" t="s">
        <v>91</v>
      </c>
      <c r="C19" t="s">
        <v>70</v>
      </c>
      <c r="D19" s="11">
        <v>0.1</v>
      </c>
      <c r="E19" t="s">
        <v>35</v>
      </c>
      <c r="F19" t="s">
        <v>92</v>
      </c>
    </row>
    <row r="20">
      <c r="A20">
        <v>2</v>
      </c>
      <c r="B20" t="s">
        <v>93</v>
      </c>
      <c r="C20" t="s">
        <v>75</v>
      </c>
      <c r="D20" s="11">
        <v>0.039</v>
      </c>
      <c r="E20" t="s">
        <v>39</v>
      </c>
      <c r="F20" t="s">
        <v>38</v>
      </c>
    </row>
    <row r="21">
      <c r="A21">
        <v>1</v>
      </c>
      <c r="B21" t="s">
        <v>94</v>
      </c>
      <c r="C21" t="s">
        <v>75</v>
      </c>
      <c r="D21" s="11">
        <v>0.2</v>
      </c>
      <c r="E21" t="s">
        <v>39</v>
      </c>
      <c r="F21" t="s">
        <v>42</v>
      </c>
    </row>
    <row r="22">
      <c r="A22">
        <v>1</v>
      </c>
      <c r="B22" t="s">
        <v>95</v>
      </c>
      <c r="C22" t="s">
        <v>75</v>
      </c>
      <c r="D22" s="11">
        <v>0.075</v>
      </c>
      <c r="E22" t="s">
        <v>39</v>
      </c>
      <c r="F22" t="s">
        <v>48</v>
      </c>
    </row>
    <row r="23">
      <c r="A23">
        <v>1</v>
      </c>
      <c r="B23" t="s">
        <v>96</v>
      </c>
      <c r="C23" t="s">
        <v>70</v>
      </c>
      <c r="D23" s="11">
        <v>0.2</v>
      </c>
      <c r="E23" t="s">
        <v>35</v>
      </c>
      <c r="F23" t="s">
        <v>82</v>
      </c>
    </row>
    <row r="24">
      <c r="A24">
        <v>2</v>
      </c>
      <c r="B24" t="s">
        <v>97</v>
      </c>
      <c r="C24" t="s">
        <v>70</v>
      </c>
      <c r="D24" s="11">
        <v>3.636</v>
      </c>
      <c r="E24" t="s">
        <v>25</v>
      </c>
      <c r="F24" t="s">
        <v>79</v>
      </c>
    </row>
    <row r="25">
      <c r="A25">
        <v>3</v>
      </c>
      <c r="B25" t="s">
        <v>98</v>
      </c>
      <c r="C25" t="s">
        <v>70</v>
      </c>
      <c r="D25" s="11">
        <v>0.2</v>
      </c>
      <c r="E25" t="s">
        <v>35</v>
      </c>
      <c r="F25" t="s">
        <v>79</v>
      </c>
    </row>
    <row r="26">
      <c r="A26">
        <v>4</v>
      </c>
      <c r="B26" t="s">
        <v>99</v>
      </c>
      <c r="C26" t="s">
        <v>75</v>
      </c>
      <c r="D26" s="11">
        <v>3.636</v>
      </c>
      <c r="E26" t="s">
        <v>25</v>
      </c>
      <c r="F2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4"/>
      <c r="F3"/>
    </row>
    <row r="4">
      <c r="A4" t="s">
        <v>2</v>
      </c>
      <c r="B4">
        <v>3</v>
      </c>
      <c r="C4"/>
      <c r="D4" t="inlineStr" s="14">
        <is>
          <t>Coucher les éclairs — À la poche munie d'une douille unie n°12 ou 14, poche inclinée, coucher des bâtons sur toute la longueur des plaques (5 par plaque 60 × 40, 4 par plaque GN 1/1). Rayer à la fourchette mouillée. Dorer au pinceau.</t>
        </is>
      </c>
      <c r="E4" t="s" s="14"/>
      <c r="F4"/>
    </row>
    <row r="5">
      <c r="A5" t="s">
        <v>2</v>
      </c>
      <c r="B5">
        <v>4</v>
      </c>
      <c r="C5"/>
      <c r="D5" t="inlineStr" s="14">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4"/>
      <c r="F5"/>
    </row>
    <row r="6">
      <c r="A6" t="s">
        <v>2</v>
      </c>
      <c r="B6">
        <v>5</v>
      </c>
      <c r="C6"/>
      <c r="D6" t="inlineStr" s="14">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4"/>
      <c r="F6"/>
    </row>
    <row r="7">
      <c r="A7" t="s">
        <v>2</v>
      </c>
      <c r="B7">
        <v>6</v>
      </c>
      <c r="C7"/>
      <c r="D7" t="inlineStr" s="14">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4"/>
      <c r="F7"/>
    </row>
    <row r="8">
      <c r="A8" t="s">
        <v>2</v>
      </c>
      <c r="B8">
        <v>7</v>
      </c>
      <c r="C8"/>
      <c r="D8" t="s" s="14">
        <v>106</v>
      </c>
      <c r="E8" t="s" s="14"/>
      <c r="F8"/>
    </row>
    <row r="9">
      <c r="A9" t="s">
        <v>107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107</v>
      </c>
      <c r="B10">
        <v>2</v>
      </c>
      <c r="C10"/>
      <c r="D10"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4"/>
      <c r="F10"/>
    </row>
    <row r="11">
      <c r="A11" t="s">
        <v>107</v>
      </c>
      <c r="B11">
        <v>3</v>
      </c>
      <c r="C11"/>
      <c r="D11"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4"/>
      <c r="F11"/>
    </row>
    <row r="12">
      <c r="A12" t="s">
        <v>107</v>
      </c>
      <c r="B12">
        <v>4</v>
      </c>
      <c r="C12"/>
      <c r="D12" t="inlineStr" s="14">
        <is>
          <t>Dessécher l'empois par évaporation — Aussitôt, positionner la cuve sur le batteur/mélangeur et à la feuille, en deuxième vitesse, dessécher l'appareil. En fin de dessèchement, la pâte ne doit pas coller à la feuille ni à la cuve.</t>
        </is>
      </c>
      <c r="E12" t="s" s="14"/>
      <c r="F12"/>
    </row>
    <row r="13">
      <c r="A13" t="s">
        <v>107</v>
      </c>
      <c r="B13">
        <v>5</v>
      </c>
      <c r="C13"/>
      <c r="D13"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4"/>
      <c r="F13"/>
    </row>
    <row r="14">
      <c r="A14" t="s">
        <v>107</v>
      </c>
      <c r="B14">
        <v>6</v>
      </c>
      <c r="C14"/>
      <c r="D14"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4"/>
      <c r="F14"/>
    </row>
    <row r="15">
      <c r="A15" t="s">
        <v>107</v>
      </c>
      <c r="B15">
        <v>7</v>
      </c>
      <c r="C15"/>
      <c r="D15"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4"/>
      <c r="F15"/>
    </row>
    <row r="16">
      <c r="A16" t="s">
        <v>107</v>
      </c>
      <c r="B16">
        <v>8</v>
      </c>
      <c r="C16"/>
      <c r="D16"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4"/>
      <c r="F16"/>
    </row>
    <row r="17">
      <c r="A17" t="s">
        <v>108</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109</v>
      </c>
      <c r="B18">
        <v>1</v>
      </c>
      <c r="C18" t="s">
        <v>110</v>
      </c>
      <c r="D18"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8" t="s" s="14"/>
      <c r="F18"/>
    </row>
    <row r="19">
      <c r="A19" t="s">
        <v>111</v>
      </c>
      <c r="B19">
        <v>1</v>
      </c>
      <c r="C19" t="s">
        <v>112</v>
      </c>
      <c r="D19" t="s" s="14">
        <v>113</v>
      </c>
      <c r="E19" t="s" s="14"/>
      <c r="F19"/>
    </row>
    <row r="20">
      <c r="A20" t="s">
        <v>111</v>
      </c>
      <c r="B20">
        <v>2</v>
      </c>
      <c r="C20" t="s">
        <v>114</v>
      </c>
      <c r="D20" t="s" s="14">
        <v>115</v>
      </c>
      <c r="E20" t="s" s="14"/>
      <c r="F20"/>
    </row>
    <row r="21">
      <c r="A21" t="s">
        <v>111</v>
      </c>
      <c r="B21">
        <v>3</v>
      </c>
      <c r="C21" t="s">
        <v>116</v>
      </c>
      <c r="D21" t="s" s="14">
        <v>117</v>
      </c>
      <c r="E21" t="s" s="14"/>
      <c r="F21"/>
    </row>
    <row r="22">
      <c r="A22" t="s">
        <v>111</v>
      </c>
      <c r="B22">
        <v>4</v>
      </c>
      <c r="C22" t="s">
        <v>118</v>
      </c>
      <c r="D22" t="s" s="14">
        <v>119</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120</v>
      </c>
      <c r="B1"/>
      <c r="C1"/>
      <c r="D1"/>
    </row>
    <row r="2">
      <c r="A2" t="str" s="15">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124</v>
      </c>
      <c r="C7" s="11">
        <f>'Besoins'!$B$2*36</f>
        <v>36</v>
      </c>
      <c r="D7" t="s">
        <v>25</v>
      </c>
    </row>
    <row r="8">
      <c r="A8"/>
      <c r="B8" t="s">
        <v>125</v>
      </c>
      <c r="C8" s="11">
        <f>'Besoins'!$B$2*5</f>
        <v>5</v>
      </c>
      <c r="D8" t="s">
        <v>35</v>
      </c>
    </row>
    <row r="9">
      <c r="A9"/>
      <c r="B9" t="s">
        <v>126</v>
      </c>
      <c r="C9" s="11">
        <f>'Besoins'!$B$2*0.1</f>
        <v>0.1</v>
      </c>
      <c r="D9" t="s">
        <v>35</v>
      </c>
    </row>
    <row r="10">
      <c r="A10"/>
      <c r="B10" t="str">
        <f>Besoins!B9</f>
        <v>Couverture noir 64% cacao</v>
      </c>
      <c r="C10" s="11">
        <f>Besoins!E9</f>
        <v>0.2</v>
      </c>
      <c r="D10" t="str">
        <f>Besoins!F9</f>
        <v>kg</v>
      </c>
    </row>
    <row r="11">
      <c r="A11"/>
      <c r="B11" t="str">
        <f>Besoins!B11</f>
        <v>Beurre doux 82% MG plaquette</v>
      </c>
      <c r="C11" s="11">
        <f>Besoins!E11</f>
        <v>0.075</v>
      </c>
      <c r="D11" t="str">
        <f>Besoins!F11</f>
        <v>kg</v>
      </c>
    </row>
    <row r="12">
      <c r="A12"/>
      <c r="B12" t="s">
        <v>127</v>
      </c>
      <c r="C12" s="11">
        <f>'Besoins'!$B$2*0.2</f>
        <v>0.2</v>
      </c>
      <c r="D12" t="s">
        <v>35</v>
      </c>
    </row>
    <row r="13">
      <c r="A13" t="s" s="17">
        <v>128</v>
      </c>
      <c r="B13" t="str" s="14">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7">
        <v>129</v>
      </c>
      <c r="B14" t="str" s="14">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7">
        <v>130</v>
      </c>
      <c r="B15" t="str" s="14">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7">
        <v>131</v>
      </c>
      <c r="B16" t="str" s="14">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11">
        <f>Besoins!E16</f>
        <v>1</v>
      </c>
      <c r="D17" t="str">
        <f>Besoins!F16</f>
        <v>kg</v>
      </c>
    </row>
    <row r="18">
      <c r="A18" t="s" s="17">
        <v>132</v>
      </c>
      <c r="B18" t="str" s="14">
        <f>Procedure!D8</f>
        <v>Conseil — Si la pâte à choux est trop cuite, laisser les coques une nuit en chambre froide pour les amollir.</v>
      </c>
      <c r="C18"/>
      <c r="D18"/>
    </row>
    <row r="19">
      <c r="A19"/>
      <c r="B19"/>
      <c r="C19"/>
      <c r="D19"/>
    </row>
    <row r="20">
      <c r="A20" t="s" s="16">
        <v>133</v>
      </c>
      <c r="B20"/>
      <c r="C20"/>
      <c r="D20"/>
    </row>
    <row r="21">
      <c r="A21" t="s" s="17">
        <v>122</v>
      </c>
      <c r="B21" t="str" s="14">
        <f>Procedure!D9</f>
        <v>Mise en place du poste de travail — Vérifier les D.L.C., peser les denrées, sélectionner le matériel nécessaire. Laver et désinfecter le matériel et le poste de travail en suivant les protocoles.</v>
      </c>
      <c r="C21"/>
      <c r="D21"/>
    </row>
    <row r="22">
      <c r="A22" t="s" s="17">
        <v>123</v>
      </c>
      <c r="B22" t="str" s="14">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127</v>
      </c>
      <c r="C23" s="11">
        <f>'Besoins'!$B$2*0.036</f>
        <v>0.036</v>
      </c>
      <c r="D23" t="s">
        <v>35</v>
      </c>
    </row>
    <row r="24">
      <c r="A24" t="s" s="17">
        <v>128</v>
      </c>
      <c r="B24" t="str" s="14">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Besoins!B12</f>
        <v>Margarine de pâtisserie 80% MG</v>
      </c>
      <c r="C25" s="11">
        <f>Besoins!E12</f>
        <v>0.36</v>
      </c>
      <c r="D25" t="str">
        <f>Besoins!F12</f>
        <v>kg</v>
      </c>
    </row>
    <row r="26">
      <c r="A26"/>
      <c r="B26" t="str">
        <f>Besoins!B10</f>
        <v>Farine de blé T55</v>
      </c>
      <c r="C26" s="11">
        <f>Besoins!E10</f>
        <v>0.36</v>
      </c>
      <c r="D26" t="str">
        <f>Besoins!F10</f>
        <v>kg</v>
      </c>
    </row>
    <row r="27">
      <c r="A27"/>
      <c r="B27" t="str">
        <f>Besoins!B17</f>
        <v>Sucre blanc cristal sac 25 kg</v>
      </c>
      <c r="C27" s="11">
        <f>Besoins!E17</f>
        <v>0.036</v>
      </c>
      <c r="D27" t="str">
        <f>Besoins!F17</f>
        <v>kg</v>
      </c>
    </row>
    <row r="28">
      <c r="A28"/>
      <c r="B28" t="s">
        <v>134</v>
      </c>
      <c r="C28" s="11">
        <f>'Besoins'!$B$2*0.72</f>
        <v>0.72</v>
      </c>
      <c r="D28" t="s">
        <v>35</v>
      </c>
    </row>
    <row r="29">
      <c r="A29"/>
      <c r="B29" t="str">
        <f>Besoins!B14</f>
        <v>Sel fin de cuisine</v>
      </c>
      <c r="C29" s="11">
        <f>Besoins!E14</f>
        <v>0.0072</v>
      </c>
      <c r="D29" t="str">
        <f>Besoins!F14</f>
        <v>kg</v>
      </c>
    </row>
    <row r="30">
      <c r="A30" t="s" s="17">
        <v>129</v>
      </c>
      <c r="B30" t="str" s="14">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7">
        <v>130</v>
      </c>
      <c r="B31" t="str" s="14">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135</v>
      </c>
      <c r="C32" s="11">
        <f>'Besoins'!$B$2*0.54</f>
        <v>0.54</v>
      </c>
      <c r="D32" t="s">
        <v>35</v>
      </c>
    </row>
    <row r="33">
      <c r="A33" t="s" s="17">
        <v>131</v>
      </c>
      <c r="B33" t="str" s="14">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7">
        <v>132</v>
      </c>
      <c r="B34" t="str" s="14">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7">
        <v>136</v>
      </c>
      <c r="B35" t="str" s="14">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6">
        <v>137</v>
      </c>
      <c r="B37"/>
      <c r="C37"/>
      <c r="D37"/>
    </row>
    <row r="38">
      <c r="A38"/>
      <c r="B3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138</v>
      </c>
      <c r="B40"/>
      <c r="C40"/>
      <c r="D40"/>
    </row>
    <row r="41">
      <c r="A41" t="s" s="17">
        <v>122</v>
      </c>
      <c r="B41" t="str" s="14">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134</v>
      </c>
      <c r="C42" s="11">
        <f>'Besoins'!$B$2*3.6</f>
        <v>3.6</v>
      </c>
      <c r="D42" t="s">
        <v>35</v>
      </c>
    </row>
    <row r="43">
      <c r="A43"/>
      <c r="B43" t="str">
        <f>Besoins!B15</f>
        <v>Crème pâtissière déshydratée (poudre)</v>
      </c>
      <c r="C43" s="11">
        <f>Besoins!E15</f>
        <v>1.45</v>
      </c>
      <c r="D43" t="str">
        <f>Besoins!F15</f>
        <v>kg</v>
      </c>
    </row>
    <row r="44">
      <c r="A44"/>
      <c r="B44"/>
      <c r="C44"/>
      <c r="D44"/>
    </row>
    <row r="45">
      <c r="A45" t="s" s="16">
        <v>139</v>
      </c>
      <c r="B45"/>
      <c r="C45"/>
      <c r="D45"/>
    </row>
    <row r="46">
      <c r="A46" t="s" s="17">
        <v>122</v>
      </c>
      <c r="B46" t="str" s="14">
        <f>"[CUIRE] "&amp;Procedure!D19</f>
        <v>[CUIRE] Cuire 900gr de sucre semoule avec 250ml d'eau à 180°C</v>
      </c>
      <c r="C46"/>
      <c r="D46"/>
    </row>
    <row r="47">
      <c r="A47" t="s" s="17">
        <v>123</v>
      </c>
      <c r="B47" t="str" s="14">
        <f>"[DÉCUIRE] "&amp;Procedure!D20</f>
        <v>[DÉCUIRE] Décuire avec 750ml d'eau</v>
      </c>
      <c r="C47"/>
      <c r="D47"/>
    </row>
    <row r="48">
      <c r="A48" t="s" s="17">
        <v>128</v>
      </c>
      <c r="B48" t="str" s="14">
        <f>"[INTRODUIRE] "&amp;Procedure!D21</f>
        <v>[INTRODUIRE] Introduire 390gr de café moulu, infuser pendant 24h</v>
      </c>
      <c r="C48"/>
      <c r="D48"/>
    </row>
    <row r="49">
      <c r="A49" t="s" s="17">
        <v>129</v>
      </c>
      <c r="B49" t="str" s="14">
        <f>"[PASSER] "&amp;Procedure!D22</f>
        <v>[PASSER] Filtrer</v>
      </c>
      <c r="C49"/>
      <c r="D49"/>
    </row>
    <row r="50">
      <c r="A50"/>
      <c r="B50"/>
      <c r="C50"/>
      <c r="D50"/>
    </row>
    <row r="51">
      <c r="A51" t="s" s="19">
        <v>22</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2026-10-30T14:33:38Z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2026-10-30T14:33:38Z</dcterms:modified>
  <cp:revision>1</cp:revision>
</cp:coreProperties>
</file>