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<sst xmlns="http://schemas.openxmlformats.org/spreadsheetml/2006/main" count="112" uniqueCount="112">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</sst>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138.02836</v>
      </c>
    </row>
    <row r="12">
      <c r="A12" t="s" s="3">
        <v>17</v>
      </c>
      <c r="B12" s="4">
        <v>1.3802836</v>
      </c>
    </row>
    <row r="13">
      <c r="A13"/>
      <c r="B13"/>
    </row>
    <row r="14">
      <c r="A14" t="s" s="5">
        <v>18</v>
      </c>
      <c r="B14" t="s" s="5">
        <v>15</v>
      </c>
    </row>
    <row r="15">
      <c r="A15" t="s" s="5">
        <v>19</v>
      </c>
      <c r="B15" s="6">
        <v>138.02836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5.2</v>
      </c>
      <c r="E7" s="11">
        <f>D7*$B$2</f>
        <v>5.2</v>
      </c>
      <c r="F7" t="s">
        <v>35</v>
      </c>
      <c r="G7" s="4">
        <f>E7*0.0043</f>
        <v>0.02236</v>
      </c>
    </row>
    <row r="8">
      <c r="A8" t="s">
        <v>36</v>
      </c>
      <c r="B8" t="s">
        <v>37</v>
      </c>
      <c r="C8" t="s">
        <v>38</v>
      </c>
      <c r="D8" s="9">
        <v>0.008</v>
      </c>
      <c r="E8" s="11">
        <f>D8*$B$2</f>
        <v>0.008</v>
      </c>
      <c r="F8" t="s">
        <v>39</v>
      </c>
      <c r="G8" s="4">
        <f>E8*20</f>
        <v>0.16</v>
      </c>
    </row>
    <row r="9">
      <c r="A9" t="s">
        <v>40</v>
      </c>
      <c r="B9" t="s">
        <v>41</v>
      </c>
      <c r="C9" t="s">
        <v>38</v>
      </c>
      <c r="D9" s="9">
        <v>0.02</v>
      </c>
      <c r="E9" s="11">
        <f>D9*$B$2</f>
        <v>0.02</v>
      </c>
      <c r="F9" t="s">
        <v>39</v>
      </c>
      <c r="G9" s="4">
        <f>E9*12.5</f>
        <v>0.25</v>
      </c>
    </row>
    <row r="10">
      <c r="A10" t="s">
        <v>42</v>
      </c>
      <c r="B10" t="s">
        <v>43</v>
      </c>
      <c r="C10" t="s">
        <v>44</v>
      </c>
      <c r="D10" s="9">
        <v>1.5</v>
      </c>
      <c r="E10" s="11">
        <f>D10*$B$2</f>
        <v>1.5</v>
      </c>
      <c r="F10" t="s">
        <v>39</v>
      </c>
      <c r="G10" s="4">
        <f>E10*0.56</f>
        <v>0.84</v>
      </c>
    </row>
    <row r="11">
      <c r="A11" t="s">
        <v>45</v>
      </c>
      <c r="B11" t="s">
        <v>46</v>
      </c>
      <c r="C11" t="s">
        <v>47</v>
      </c>
      <c r="D11" s="9">
        <v>13</v>
      </c>
      <c r="E11" s="11">
        <f>D11*$B$2</f>
        <v>13</v>
      </c>
      <c r="F11" t="s">
        <v>35</v>
      </c>
      <c r="G11" s="4">
        <f>E11*1.67</f>
        <v>21.71</v>
      </c>
    </row>
    <row r="12">
      <c r="A12" t="s">
        <v>48</v>
      </c>
      <c r="B12" t="s">
        <v>49</v>
      </c>
      <c r="C12" t="s">
        <v>50</v>
      </c>
      <c r="D12" s="9">
        <v>2</v>
      </c>
      <c r="E12" s="11">
        <f>D12*$B$2</f>
        <v>2</v>
      </c>
      <c r="F12" t="s">
        <v>39</v>
      </c>
      <c r="G12" s="4">
        <f>E12*5.2</f>
        <v>10.4</v>
      </c>
    </row>
    <row r="13">
      <c r="A13" t="s">
        <v>51</v>
      </c>
      <c r="B13" t="s">
        <v>52</v>
      </c>
      <c r="C13" t="s">
        <v>53</v>
      </c>
      <c r="D13" s="9">
        <v>2</v>
      </c>
      <c r="E13" s="11">
        <f>D13*$B$2</f>
        <v>2</v>
      </c>
      <c r="F13" t="s">
        <v>35</v>
      </c>
      <c r="G13" s="4">
        <f>E13*2.2</f>
        <v>4.4</v>
      </c>
    </row>
    <row r="14">
      <c r="A14" t="s">
        <v>54</v>
      </c>
      <c r="B14" t="s">
        <v>55</v>
      </c>
      <c r="C14" t="s">
        <v>56</v>
      </c>
      <c r="D14" s="9">
        <v>1.5</v>
      </c>
      <c r="E14" s="11">
        <f>D14*$B$2</f>
        <v>1.5</v>
      </c>
      <c r="F14" t="s">
        <v>39</v>
      </c>
      <c r="G14" s="4">
        <f>E14*7.2</f>
        <v>10.8</v>
      </c>
    </row>
    <row r="15">
      <c r="A15" t="s">
        <v>57</v>
      </c>
      <c r="B15" t="s">
        <v>58</v>
      </c>
      <c r="C15" t="s">
        <v>59</v>
      </c>
      <c r="D15" s="9">
        <v>1.3</v>
      </c>
      <c r="E15" s="11">
        <f>D15*$B$2</f>
        <v>1.3</v>
      </c>
      <c r="F15" t="s">
        <v>39</v>
      </c>
      <c r="G15" s="4">
        <f>E15*3.08</f>
        <v>4.004</v>
      </c>
    </row>
    <row r="16">
      <c r="A16" t="s">
        <v>60</v>
      </c>
      <c r="B16" t="s">
        <v>61</v>
      </c>
      <c r="C16" t="s">
        <v>62</v>
      </c>
      <c r="D16" s="9">
        <v>0.12</v>
      </c>
      <c r="E16" s="11">
        <f>D16*$B$2</f>
        <v>0.12</v>
      </c>
      <c r="F16" t="s">
        <v>39</v>
      </c>
      <c r="G16" s="4">
        <f>E16*0.35</f>
        <v>0.042</v>
      </c>
    </row>
    <row r="17">
      <c r="A17" t="s">
        <v>63</v>
      </c>
      <c r="B17" t="s">
        <v>64</v>
      </c>
      <c r="C17" t="s">
        <v>65</v>
      </c>
      <c r="D17" s="9">
        <v>14</v>
      </c>
      <c r="E17" s="11">
        <f>D17*$B$2</f>
        <v>14</v>
      </c>
      <c r="F17" t="s">
        <v>39</v>
      </c>
      <c r="G17" s="4">
        <f>E17*6.1</f>
        <v>85.4</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14</v>
      </c>
      <c r="E3" t="s">
        <v>39</v>
      </c>
      <c r="F3" t="s">
        <v>65</v>
      </c>
    </row>
    <row r="4">
      <c r="A4">
        <v>1</v>
      </c>
      <c r="B4" t="s">
        <v>75</v>
      </c>
      <c r="C4" t="s">
        <v>71</v>
      </c>
      <c r="D4" s="11">
        <v>6.5</v>
      </c>
      <c r="E4" t="s">
        <v>39</v>
      </c>
      <c r="F4" t="s">
        <v>76</v>
      </c>
    </row>
    <row r="5">
      <c r="A5">
        <v>2</v>
      </c>
      <c r="B5" t="s">
        <v>77</v>
      </c>
      <c r="C5" t="s">
        <v>74</v>
      </c>
      <c r="D5" s="11">
        <v>1.3</v>
      </c>
      <c r="E5" t="s">
        <v>39</v>
      </c>
      <c r="F5" t="s">
        <v>59</v>
      </c>
    </row>
    <row r="6">
      <c r="A6">
        <v>2</v>
      </c>
      <c r="B6" t="s">
        <v>78</v>
      </c>
      <c r="C6" t="s">
        <v>74</v>
      </c>
      <c r="D6" s="11">
        <v>5.2</v>
      </c>
      <c r="E6" t="s">
        <v>35</v>
      </c>
      <c r="F6" t="s">
        <v>34</v>
      </c>
    </row>
    <row r="7">
      <c r="A7">
        <v>1</v>
      </c>
      <c r="B7" t="s">
        <v>79</v>
      </c>
      <c r="C7" t="s">
        <v>74</v>
      </c>
      <c r="D7" s="11">
        <v>1.5</v>
      </c>
      <c r="E7" t="s">
        <v>39</v>
      </c>
      <c r="F7" t="s">
        <v>50</v>
      </c>
    </row>
    <row r="8">
      <c r="A8">
        <v>1</v>
      </c>
      <c r="B8" t="s">
        <v>80</v>
      </c>
      <c r="C8" t="s">
        <v>74</v>
      </c>
      <c r="D8" s="11">
        <v>1.5</v>
      </c>
      <c r="E8" t="s">
        <v>39</v>
      </c>
      <c r="F8" t="s">
        <v>44</v>
      </c>
    </row>
    <row r="9">
      <c r="A9">
        <v>1</v>
      </c>
      <c r="B9" t="s">
        <v>81</v>
      </c>
      <c r="C9" t="s">
        <v>74</v>
      </c>
      <c r="D9" s="11">
        <v>13</v>
      </c>
      <c r="E9" t="s">
        <v>35</v>
      </c>
      <c r="F9" t="s">
        <v>47</v>
      </c>
    </row>
    <row r="10">
      <c r="A10">
        <v>1</v>
      </c>
      <c r="B10" t="s">
        <v>82</v>
      </c>
      <c r="C10" t="s">
        <v>74</v>
      </c>
      <c r="D10" s="11">
        <v>2</v>
      </c>
      <c r="E10" t="s">
        <v>35</v>
      </c>
      <c r="F10" t="s">
        <v>53</v>
      </c>
    </row>
    <row r="11">
      <c r="A11">
        <v>1</v>
      </c>
      <c r="B11" t="s">
        <v>83</v>
      </c>
      <c r="C11" t="s">
        <v>74</v>
      </c>
      <c r="D11" s="11">
        <v>0.12</v>
      </c>
      <c r="E11" t="s">
        <v>39</v>
      </c>
      <c r="F11" t="s">
        <v>62</v>
      </c>
    </row>
    <row r="12">
      <c r="A12">
        <v>1</v>
      </c>
      <c r="B12" t="s">
        <v>84</v>
      </c>
      <c r="C12" t="s">
        <v>74</v>
      </c>
      <c r="D12" s="11">
        <v>0.02</v>
      </c>
      <c r="E12" t="s">
        <v>39</v>
      </c>
      <c r="F12" t="s">
        <v>38</v>
      </c>
    </row>
    <row r="13">
      <c r="A13">
        <v>1</v>
      </c>
      <c r="B13" t="s">
        <v>85</v>
      </c>
      <c r="C13" t="s">
        <v>74</v>
      </c>
      <c r="D13" s="11">
        <v>0.008</v>
      </c>
      <c r="E13" t="s">
        <v>39</v>
      </c>
      <c r="F13" t="s">
        <v>38</v>
      </c>
    </row>
    <row r="14">
      <c r="A14">
        <v>1</v>
      </c>
      <c r="B14" t="s">
        <v>86</v>
      </c>
      <c r="C14" t="s">
        <v>74</v>
      </c>
      <c r="D14" s="11">
        <v>1.5</v>
      </c>
      <c r="E14" t="s">
        <v>39</v>
      </c>
      <c r="F14" t="s">
        <v>56</v>
      </c>
    </row>
    <row r="15">
      <c r="A15">
        <v>1</v>
      </c>
      <c r="B15" t="s">
        <v>79</v>
      </c>
      <c r="C15" t="s">
        <v>74</v>
      </c>
      <c r="D15" s="11">
        <v>0.5</v>
      </c>
      <c r="E15" t="s">
        <v>39</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93</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94</v>
      </c>
      <c r="E11" t="s" s="13"/>
      <c r="F11"/>
    </row>
    <row r="12">
      <c r="A12" t="s">
        <v>95</v>
      </c>
      <c r="B12">
        <v>1</v>
      </c>
      <c r="C12"/>
      <c r="D12" t="s" s="13">
        <v>96</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101</v>
      </c>
      <c r="C8" s="11">
        <f>'Besoins'!$B$2*6.5</f>
        <v>6.5</v>
      </c>
      <c r="D8" t="s">
        <v>39</v>
      </c>
    </row>
    <row r="9">
      <c r="A9"/>
      <c r="B9" t="s">
        <v>102</v>
      </c>
      <c r="C9" s="11">
        <f>'Besoins'!$B$2*0.5</f>
        <v>0.5</v>
      </c>
      <c r="D9" t="s">
        <v>39</v>
      </c>
    </row>
    <row r="10">
      <c r="A10" t="s" s="16">
        <v>103</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104</v>
      </c>
      <c r="B11" t="str" s="13">
        <f>Procedure!D5</f>
        <v>Réduire en purée — Mettre la courge cuite et la purée de pommes de terre dans la cuve du batteur. À la feuille, malaxer les deux éléments afin d'obtenir une purée homogène.</v>
      </c>
      <c r="C11"/>
      <c r="D11"/>
    </row>
    <row r="12">
      <c r="A12" t="s" s="16">
        <v>105</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102</v>
      </c>
      <c r="C13" s="11">
        <f>'Besoins'!$B$2*1.5</f>
        <v>1.5</v>
      </c>
      <c r="D13" t="s">
        <v>39</v>
      </c>
    </row>
    <row r="14">
      <c r="A14"/>
      <c r="B14" t="str">
        <f>Besoins!B10</f>
        <v>Farine de blé T55</v>
      </c>
      <c r="C14" s="11">
        <f>Besoins!E10</f>
        <v>1.5</v>
      </c>
      <c r="D14" t="str">
        <f>Besoins!F10</f>
        <v>kg</v>
      </c>
    </row>
    <row r="15">
      <c r="A15" t="s" s="16">
        <v>106</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107</v>
      </c>
      <c r="B21" t="str" s="13">
        <f>Procedure!D8</f>
        <v>Lier les légumes — Verser la sauce dans la cuve du batteur avec les légumes en purée. Travailler à la feuille pour bien mélanger l'ensemble.</v>
      </c>
      <c r="C21"/>
      <c r="D21"/>
    </row>
    <row r="22">
      <c r="A22" t="s" s="16">
        <v>108</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109</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110</v>
      </c>
      <c r="B25" t="str" s="13">
        <f>Procedure!D11</f>
        <v>Servir — Détailler chaque bac en 20 portions. Servir la portion de gratin de potiron à l'aide d'une spatule carrée de service.</v>
      </c>
      <c r="C25"/>
      <c r="D25"/>
    </row>
    <row r="26">
      <c r="A26"/>
      <c r="B26"/>
      <c r="C26"/>
      <c r="D26"/>
    </row>
    <row r="27">
      <c r="A27" t="s" s="15">
        <v>111</v>
      </c>
      <c r="B27"/>
      <c r="C27"/>
      <c r="D27"/>
    </row>
    <row r="28">
      <c r="A28" t="s" s="16">
        <v>99</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22</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