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<sst xmlns="http://schemas.openxmlformats.org/spreadsheetml/2006/main" count="157" uniqueCount="157">
  <si>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</si>
  <si>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</si>
  <si>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PAËLLA ROYALE (TERRE ET MER)</t>
  </si>
  <si>
    <t>Code</t>
  </si>
  <si>
    <t>GRO_CDC_151E</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</si>
  <si>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</si>
  <si>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</si>
  <si>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</si>
  <si>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</si>
  <si>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</si>
  <si>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</si>
  <si>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</si>
  <si>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</si>
  <si>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</si>
  <si>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</si>
  <si>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</si>
  <si>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</si>
  <si>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</si>
  <si>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</si>
  <si>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</si>
  <si>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</si>
  <si>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</si>
  <si>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</si>
  <si>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</si>
  <si>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</si>
  <si>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</si>
  <si>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</si>
  <si>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</si>
  <si>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</si>
  <si>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</si>
  <si>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</si>
  <si>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</si>
  <si>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</si>
  <si>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</si>
  <si>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</si>
  <si>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</si>
  <si>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</si>
  <si>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</si>
  <si>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</si>
  <si>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</si>
  <si>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</si>
  <si>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</si>
  <si>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</si>
  <si>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</si>
  <si>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</si>
  <si>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</si>
  <si>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</si>
  <si>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</si>
  <si>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KNORR-FUMET-POIS</t>
  </si>
  <si>
    <t>Fumet de Poisson déshydraté (Knorr Professional)</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</si>
  <si>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</si>
  <si>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</si>
  <si>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</si>
  <si>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</si>
  <si>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</si>
  <si>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</si>
  <si>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</si>
  <si>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</si>
  <si>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</si>
  <si>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</si>
  <si>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</si>
  <si>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</si>
  <si>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</si>
  <si>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</si>
  <si>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</si>
  <si>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</si>
  <si>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</si>
  <si>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</si>
  <si>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</si>
  <si>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</si>
  <si>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</si>
  <si>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</si>
  <si>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</si>
  <si>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</si>
  <si>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</si>
  <si>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</si>
  <si>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</si>
  <si>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</si>
  <si>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</si>
  <si>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</si>
  <si>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</si>
  <si>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</si>
  <si>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</si>
  <si>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</si>
  <si>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RNM57216607</t>
  </si>
  <si>
    <t>GAMBAS congelée taille 3 Import</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</si>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</sst>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490.7545511</v>
      </c>
    </row>
    <row r="12">
      <c r="A12" t="s" s="3">
        <v>17</v>
      </c>
      <c r="B12" s="4">
        <v>4.907545511</v>
      </c>
    </row>
    <row r="13">
      <c r="A13"/>
      <c r="B13"/>
    </row>
    <row r="14">
      <c r="A14" t="s" s="5">
        <v>18</v>
      </c>
      <c r="B14" t="s" s="5">
        <v>15</v>
      </c>
    </row>
    <row r="15">
      <c r="A15" t="s" s="5">
        <v>19</v>
      </c>
      <c r="B15" s="6">
        <v>490.7545511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19.625</v>
      </c>
      <c r="E7" s="11">
        <f>D7*$B$2</f>
        <v>19.625</v>
      </c>
      <c r="F7" t="s">
        <v>35</v>
      </c>
      <c r="G7" s="4">
        <f>E7*0.0043</f>
        <v>0.084388</v>
      </c>
    </row>
    <row r="8">
      <c r="A8" t="s">
        <v>36</v>
      </c>
      <c r="B8" t="s">
        <v>37</v>
      </c>
      <c r="C8" t="s">
        <v>38</v>
      </c>
      <c r="D8" s="9">
        <v>3</v>
      </c>
      <c r="E8" s="11">
        <f>D8*$B$2</f>
        <v>3</v>
      </c>
      <c r="F8" t="s">
        <v>39</v>
      </c>
      <c r="G8" s="4">
        <f>E8*9.5</f>
        <v>28.5</v>
      </c>
    </row>
    <row r="9">
      <c r="A9" t="s">
        <v>40</v>
      </c>
      <c r="B9" t="s">
        <v>41</v>
      </c>
      <c r="C9" t="s">
        <v>42</v>
      </c>
      <c r="D9" s="9">
        <v>0.016</v>
      </c>
      <c r="E9" s="11">
        <f>D9*$B$2</f>
        <v>0.016</v>
      </c>
      <c r="F9" t="s">
        <v>39</v>
      </c>
      <c r="G9" s="4">
        <f>E9*43.5071</f>
        <v>0.696114</v>
      </c>
    </row>
    <row r="10">
      <c r="A10" t="s">
        <v>43</v>
      </c>
      <c r="B10" t="s">
        <v>44</v>
      </c>
      <c r="C10" t="s">
        <v>42</v>
      </c>
      <c r="D10" s="9">
        <v>0.007</v>
      </c>
      <c r="E10" s="11">
        <f>D10*$B$2</f>
        <v>0.007</v>
      </c>
      <c r="F10" t="s">
        <v>39</v>
      </c>
      <c r="G10" s="4">
        <f>E10*12.5</f>
        <v>0.0875</v>
      </c>
    </row>
    <row r="11">
      <c r="A11" t="s">
        <v>45</v>
      </c>
      <c r="B11" t="s">
        <v>46</v>
      </c>
      <c r="C11" t="s">
        <v>47</v>
      </c>
      <c r="D11" s="9">
        <v>0.3</v>
      </c>
      <c r="E11" s="11">
        <f>D11*$B$2</f>
        <v>0.3</v>
      </c>
      <c r="F11" t="s">
        <v>39</v>
      </c>
      <c r="G11" s="4">
        <f>E11*18.8</f>
        <v>5.64</v>
      </c>
    </row>
    <row r="12">
      <c r="A12" t="s">
        <v>48</v>
      </c>
      <c r="B12" t="s">
        <v>49</v>
      </c>
      <c r="C12" t="s">
        <v>47</v>
      </c>
      <c r="D12" s="9">
        <v>0.075</v>
      </c>
      <c r="E12" s="11">
        <f>D12*$B$2</f>
        <v>0.075</v>
      </c>
      <c r="F12" t="s">
        <v>39</v>
      </c>
      <c r="G12" s="4">
        <f>E12*23.08</f>
        <v>1.731</v>
      </c>
    </row>
    <row r="13">
      <c r="A13" t="s">
        <v>50</v>
      </c>
      <c r="B13" t="s">
        <v>51</v>
      </c>
      <c r="C13" t="s">
        <v>52</v>
      </c>
      <c r="D13" s="9">
        <v>0.4</v>
      </c>
      <c r="E13" s="11">
        <f>D13*$B$2</f>
        <v>0.4</v>
      </c>
      <c r="F13" t="s">
        <v>53</v>
      </c>
      <c r="G13" s="4">
        <f>E13*65.22</f>
        <v>26.088</v>
      </c>
    </row>
    <row r="14">
      <c r="A14" t="s">
        <v>54</v>
      </c>
      <c r="B14" t="s">
        <v>55</v>
      </c>
      <c r="C14" t="s">
        <v>56</v>
      </c>
      <c r="D14" s="9">
        <v>1</v>
      </c>
      <c r="E14" s="11">
        <f>D14*$B$2</f>
        <v>1</v>
      </c>
      <c r="F14" t="s">
        <v>39</v>
      </c>
      <c r="G14" s="4">
        <f>E14*3.5</f>
        <v>3.5</v>
      </c>
    </row>
    <row r="15">
      <c r="A15" t="s">
        <v>57</v>
      </c>
      <c r="B15" t="s">
        <v>58</v>
      </c>
      <c r="C15" t="s">
        <v>59</v>
      </c>
      <c r="D15" s="9">
        <v>3</v>
      </c>
      <c r="E15" s="11">
        <f>D15*$B$2</f>
        <v>3</v>
      </c>
      <c r="F15" t="s">
        <v>39</v>
      </c>
      <c r="G15" s="4">
        <f>E15*1.8</f>
        <v>5.4</v>
      </c>
    </row>
    <row r="16">
      <c r="A16" t="s">
        <v>60</v>
      </c>
      <c r="B16" t="s">
        <v>61</v>
      </c>
      <c r="C16" t="s">
        <v>59</v>
      </c>
      <c r="D16" s="9">
        <v>4</v>
      </c>
      <c r="E16" s="11">
        <f>D16*$B$2</f>
        <v>4</v>
      </c>
      <c r="F16" t="s">
        <v>39</v>
      </c>
      <c r="G16" s="4">
        <f>E16*2.8</f>
        <v>11.2</v>
      </c>
    </row>
    <row r="17">
      <c r="A17" t="s">
        <v>62</v>
      </c>
      <c r="B17" t="s">
        <v>63</v>
      </c>
      <c r="C17" t="s">
        <v>64</v>
      </c>
      <c r="D17" s="9">
        <v>10</v>
      </c>
      <c r="E17" s="11">
        <f>D17*$B$2</f>
        <v>10</v>
      </c>
      <c r="F17" t="s">
        <v>39</v>
      </c>
      <c r="G17" s="4">
        <f>E17*1.4</f>
        <v>14</v>
      </c>
    </row>
    <row r="18">
      <c r="A18" t="s">
        <v>65</v>
      </c>
      <c r="B18" t="s">
        <v>66</v>
      </c>
      <c r="C18" t="s">
        <v>67</v>
      </c>
      <c r="D18" s="9">
        <v>0.073</v>
      </c>
      <c r="E18" s="11">
        <f>D18*$B$2</f>
        <v>0.073</v>
      </c>
      <c r="F18" t="s">
        <v>39</v>
      </c>
      <c r="G18" s="4">
        <f>E18*0.35</f>
        <v>0.02555</v>
      </c>
    </row>
    <row r="19">
      <c r="A19" t="s">
        <v>68</v>
      </c>
      <c r="B19" t="s">
        <v>69</v>
      </c>
      <c r="C19" t="s">
        <v>70</v>
      </c>
      <c r="D19" s="9">
        <v>0.2</v>
      </c>
      <c r="E19" s="11">
        <f>D19*$B$2</f>
        <v>0.2</v>
      </c>
      <c r="F19" t="s">
        <v>39</v>
      </c>
      <c r="G19" s="4">
        <f>E19*9.26</f>
        <v>1.852</v>
      </c>
    </row>
    <row r="20">
      <c r="A20" t="s">
        <v>71</v>
      </c>
      <c r="B20" t="s">
        <v>72</v>
      </c>
      <c r="C20" t="s">
        <v>70</v>
      </c>
      <c r="D20" s="9">
        <v>2</v>
      </c>
      <c r="E20" s="11">
        <f>D20*$B$2</f>
        <v>2</v>
      </c>
      <c r="F20" t="s">
        <v>39</v>
      </c>
      <c r="G20" s="4">
        <f>E20*3.52</f>
        <v>7.04</v>
      </c>
    </row>
    <row r="21">
      <c r="A21" t="s">
        <v>73</v>
      </c>
      <c r="B21" t="s">
        <v>74</v>
      </c>
      <c r="C21" t="s">
        <v>70</v>
      </c>
      <c r="D21" s="9">
        <v>4</v>
      </c>
      <c r="E21" s="11">
        <f>D21*$B$2</f>
        <v>4</v>
      </c>
      <c r="F21" t="s">
        <v>39</v>
      </c>
      <c r="G21" s="4">
        <f>E21*3.89</f>
        <v>15.56</v>
      </c>
    </row>
    <row r="22">
      <c r="A22" t="s">
        <v>75</v>
      </c>
      <c r="B22" t="s">
        <v>76</v>
      </c>
      <c r="C22" t="s">
        <v>70</v>
      </c>
      <c r="D22" s="9">
        <v>2</v>
      </c>
      <c r="E22" s="11">
        <f>D22*$B$2</f>
        <v>2</v>
      </c>
      <c r="F22" t="s">
        <v>39</v>
      </c>
      <c r="G22" s="4">
        <f>E22*3.21</f>
        <v>6.42</v>
      </c>
    </row>
    <row r="23">
      <c r="A23" t="s">
        <v>77</v>
      </c>
      <c r="B23" t="s">
        <v>78</v>
      </c>
      <c r="C23" t="s">
        <v>70</v>
      </c>
      <c r="D23" s="9">
        <v>2.5</v>
      </c>
      <c r="E23" s="11">
        <f>D23*$B$2</f>
        <v>2.5</v>
      </c>
      <c r="F23" t="s">
        <v>39</v>
      </c>
      <c r="G23" s="4">
        <f>E23*4.18</f>
        <v>10.45</v>
      </c>
    </row>
    <row r="24">
      <c r="A24" t="s">
        <v>79</v>
      </c>
      <c r="B24" t="s">
        <v>80</v>
      </c>
      <c r="C24" t="s">
        <v>81</v>
      </c>
      <c r="D24" s="9">
        <v>7</v>
      </c>
      <c r="E24" s="11">
        <f>D24*$B$2</f>
        <v>7</v>
      </c>
      <c r="F24" t="s">
        <v>39</v>
      </c>
      <c r="G24" s="4">
        <f>E24*10.76</f>
        <v>75.32</v>
      </c>
    </row>
    <row r="25">
      <c r="A25" t="s">
        <v>82</v>
      </c>
      <c r="B25" t="s">
        <v>83</v>
      </c>
      <c r="C25" t="s">
        <v>81</v>
      </c>
      <c r="D25" s="9">
        <v>3</v>
      </c>
      <c r="E25" s="11">
        <f>D25*$B$2</f>
        <v>3</v>
      </c>
      <c r="F25" t="s">
        <v>39</v>
      </c>
      <c r="G25" s="4">
        <f>E25*15.97</f>
        <v>47.91</v>
      </c>
    </row>
    <row r="26">
      <c r="A26" t="s">
        <v>84</v>
      </c>
      <c r="B26" t="s">
        <v>85</v>
      </c>
      <c r="C26" t="s">
        <v>81</v>
      </c>
      <c r="D26" s="9">
        <v>6</v>
      </c>
      <c r="E26" s="11">
        <f>D26*$B$2</f>
        <v>6</v>
      </c>
      <c r="F26" t="s">
        <v>39</v>
      </c>
      <c r="G26" s="4">
        <f>E26*25</f>
        <v>150</v>
      </c>
    </row>
    <row r="27">
      <c r="A27" t="s">
        <v>86</v>
      </c>
      <c r="B27" t="s">
        <v>87</v>
      </c>
      <c r="C27" t="s">
        <v>81</v>
      </c>
      <c r="D27" s="9">
        <v>5</v>
      </c>
      <c r="E27" s="11">
        <f>D27*$B$2</f>
        <v>5</v>
      </c>
      <c r="F27" t="s">
        <v>39</v>
      </c>
      <c r="G27" s="4">
        <f>E27*6.69</f>
        <v>33.45</v>
      </c>
    </row>
    <row r="28">
      <c r="A28" t="s">
        <v>88</v>
      </c>
      <c r="B28" t="s">
        <v>89</v>
      </c>
      <c r="C28" t="s">
        <v>90</v>
      </c>
      <c r="D28" s="9">
        <v>20</v>
      </c>
      <c r="E28" s="11">
        <f>D28*$B$2</f>
        <v>20</v>
      </c>
      <c r="F28" t="s">
        <v>39</v>
      </c>
      <c r="G28" s="4">
        <f>E28*2.29</f>
        <v>45.8</v>
      </c>
    </row>
    <row r="29">
      <c r="A29"/>
      <c r="B29"/>
      <c r="C29"/>
      <c r="D29"/>
      <c r="E29"/>
      <c r="F29" t="s" s="3">
        <v>91</v>
      </c>
      <c r="G29" s="12">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30</v>
      </c>
      <c r="F1" t="s" s="2">
        <v>5</v>
      </c>
    </row>
    <row r="2">
      <c r="A2">
        <v>0</v>
      </c>
      <c r="B2" t="s">
        <v>2</v>
      </c>
      <c r="C2" t="s">
        <v>96</v>
      </c>
      <c r="D2" s="11">
        <v>100</v>
      </c>
      <c r="E2" t="s">
        <v>25</v>
      </c>
      <c r="F2" t="s">
        <v>97</v>
      </c>
    </row>
    <row r="3">
      <c r="A3">
        <v>1</v>
      </c>
      <c r="B3" t="s">
        <v>98</v>
      </c>
      <c r="C3" t="s">
        <v>96</v>
      </c>
      <c r="D3" s="11">
        <v>100</v>
      </c>
      <c r="E3" t="s">
        <v>25</v>
      </c>
      <c r="F3" t="s">
        <v>99</v>
      </c>
    </row>
    <row r="4">
      <c r="A4">
        <v>2</v>
      </c>
      <c r="B4" t="s">
        <v>100</v>
      </c>
      <c r="C4" t="s">
        <v>101</v>
      </c>
      <c r="D4" s="11">
        <v>4</v>
      </c>
      <c r="E4" t="s">
        <v>39</v>
      </c>
      <c r="F4" t="s">
        <v>70</v>
      </c>
    </row>
    <row r="5">
      <c r="A5">
        <v>2</v>
      </c>
      <c r="B5" t="s">
        <v>102</v>
      </c>
      <c r="C5" t="s">
        <v>101</v>
      </c>
      <c r="D5" s="11">
        <v>2.5</v>
      </c>
      <c r="E5" t="s">
        <v>39</v>
      </c>
      <c r="F5" t="s">
        <v>70</v>
      </c>
    </row>
    <row r="6">
      <c r="A6">
        <v>2</v>
      </c>
      <c r="B6" t="s">
        <v>103</v>
      </c>
      <c r="C6" t="s">
        <v>101</v>
      </c>
      <c r="D6" s="11">
        <v>2</v>
      </c>
      <c r="E6" t="s">
        <v>39</v>
      </c>
      <c r="F6" t="s">
        <v>70</v>
      </c>
    </row>
    <row r="7">
      <c r="A7">
        <v>2</v>
      </c>
      <c r="B7" t="s">
        <v>104</v>
      </c>
      <c r="C7" t="s">
        <v>101</v>
      </c>
      <c r="D7" s="11">
        <v>2</v>
      </c>
      <c r="E7" t="s">
        <v>39</v>
      </c>
      <c r="F7" t="s">
        <v>70</v>
      </c>
    </row>
    <row r="8">
      <c r="A8">
        <v>2</v>
      </c>
      <c r="B8" t="s">
        <v>105</v>
      </c>
      <c r="C8" t="s">
        <v>101</v>
      </c>
      <c r="D8" s="11">
        <v>0.2</v>
      </c>
      <c r="E8" t="s">
        <v>39</v>
      </c>
      <c r="F8" t="s">
        <v>70</v>
      </c>
    </row>
    <row r="9">
      <c r="A9">
        <v>2</v>
      </c>
      <c r="B9" t="s">
        <v>106</v>
      </c>
      <c r="C9" t="s">
        <v>101</v>
      </c>
      <c r="D9" s="11">
        <v>4</v>
      </c>
      <c r="E9" t="s">
        <v>39</v>
      </c>
      <c r="F9" t="s">
        <v>59</v>
      </c>
    </row>
    <row r="10">
      <c r="A10">
        <v>2</v>
      </c>
      <c r="B10" t="s">
        <v>107</v>
      </c>
      <c r="C10" t="s">
        <v>96</v>
      </c>
      <c r="D10" s="11">
        <v>2</v>
      </c>
      <c r="E10" t="s">
        <v>35</v>
      </c>
      <c r="F10" t="s">
        <v>108</v>
      </c>
    </row>
    <row r="11">
      <c r="A11">
        <v>3</v>
      </c>
      <c r="B11" t="s">
        <v>109</v>
      </c>
      <c r="C11" t="s">
        <v>101</v>
      </c>
      <c r="D11" s="11">
        <v>0.4</v>
      </c>
      <c r="E11" t="s">
        <v>53</v>
      </c>
      <c r="F11" t="s">
        <v>52</v>
      </c>
    </row>
    <row r="12">
      <c r="A12">
        <v>2</v>
      </c>
      <c r="B12" t="s">
        <v>110</v>
      </c>
      <c r="C12" t="s">
        <v>101</v>
      </c>
      <c r="D12" s="11">
        <v>0.016</v>
      </c>
      <c r="E12" t="s">
        <v>39</v>
      </c>
      <c r="F12" t="s">
        <v>42</v>
      </c>
    </row>
    <row r="13">
      <c r="A13">
        <v>1</v>
      </c>
      <c r="B13" t="s">
        <v>111</v>
      </c>
      <c r="C13" t="s">
        <v>96</v>
      </c>
      <c r="D13" s="11">
        <v>100</v>
      </c>
      <c r="E13" t="s">
        <v>25</v>
      </c>
      <c r="F13" t="s">
        <v>112</v>
      </c>
    </row>
    <row r="14">
      <c r="A14">
        <v>2</v>
      </c>
      <c r="B14" t="s">
        <v>113</v>
      </c>
      <c r="C14" t="s">
        <v>101</v>
      </c>
      <c r="D14" s="11">
        <v>20</v>
      </c>
      <c r="E14" t="s">
        <v>39</v>
      </c>
      <c r="F14" t="s">
        <v>90</v>
      </c>
    </row>
    <row r="15">
      <c r="A15">
        <v>1</v>
      </c>
      <c r="B15" t="s">
        <v>114</v>
      </c>
      <c r="C15" t="s">
        <v>101</v>
      </c>
      <c r="D15" s="11">
        <v>1</v>
      </c>
      <c r="E15" t="s">
        <v>39</v>
      </c>
      <c r="F15" t="s">
        <v>56</v>
      </c>
    </row>
    <row r="16">
      <c r="A16">
        <v>1</v>
      </c>
      <c r="B16" t="s">
        <v>115</v>
      </c>
      <c r="C16" t="s">
        <v>101</v>
      </c>
      <c r="D16" s="11">
        <v>3</v>
      </c>
      <c r="E16" t="s">
        <v>39</v>
      </c>
      <c r="F16" t="s">
        <v>38</v>
      </c>
    </row>
    <row r="17">
      <c r="A17">
        <v>1</v>
      </c>
      <c r="B17" t="s">
        <v>116</v>
      </c>
      <c r="C17" t="s">
        <v>101</v>
      </c>
      <c r="D17" s="11">
        <v>7</v>
      </c>
      <c r="E17" t="s">
        <v>39</v>
      </c>
      <c r="F17" t="s">
        <v>81</v>
      </c>
    </row>
    <row r="18">
      <c r="A18">
        <v>1</v>
      </c>
      <c r="B18" t="s">
        <v>117</v>
      </c>
      <c r="C18" t="s">
        <v>101</v>
      </c>
      <c r="D18" s="11">
        <v>5</v>
      </c>
      <c r="E18" t="s">
        <v>39</v>
      </c>
      <c r="F18" t="s">
        <v>81</v>
      </c>
    </row>
    <row r="19">
      <c r="A19">
        <v>1</v>
      </c>
      <c r="B19" t="s">
        <v>118</v>
      </c>
      <c r="C19" t="s">
        <v>101</v>
      </c>
      <c r="D19" s="11">
        <v>3</v>
      </c>
      <c r="E19" t="s">
        <v>39</v>
      </c>
      <c r="F19" t="s">
        <v>81</v>
      </c>
    </row>
    <row r="20">
      <c r="A20">
        <v>1</v>
      </c>
      <c r="B20" t="s">
        <v>119</v>
      </c>
      <c r="C20" t="s">
        <v>96</v>
      </c>
      <c r="D20" s="11">
        <v>200</v>
      </c>
      <c r="E20" t="s">
        <v>25</v>
      </c>
      <c r="F20" t="s">
        <v>108</v>
      </c>
    </row>
    <row r="21">
      <c r="A21">
        <v>2</v>
      </c>
      <c r="B21" t="s">
        <v>120</v>
      </c>
      <c r="C21" t="s">
        <v>101</v>
      </c>
      <c r="D21" s="11">
        <v>6</v>
      </c>
      <c r="E21" t="s">
        <v>39</v>
      </c>
      <c r="F21" t="s">
        <v>81</v>
      </c>
    </row>
    <row r="22">
      <c r="A22">
        <v>1</v>
      </c>
      <c r="B22" t="s">
        <v>121</v>
      </c>
      <c r="C22" t="s">
        <v>96</v>
      </c>
      <c r="D22" s="11">
        <v>15</v>
      </c>
      <c r="E22" t="s">
        <v>35</v>
      </c>
      <c r="F22" t="s">
        <v>99</v>
      </c>
    </row>
    <row r="23">
      <c r="A23">
        <v>2</v>
      </c>
      <c r="B23" t="s">
        <v>122</v>
      </c>
      <c r="C23" t="s">
        <v>101</v>
      </c>
      <c r="D23" s="11">
        <v>14.7</v>
      </c>
      <c r="E23" t="s">
        <v>35</v>
      </c>
      <c r="F23" t="s">
        <v>34</v>
      </c>
    </row>
    <row r="24">
      <c r="A24">
        <v>2</v>
      </c>
      <c r="B24" t="s">
        <v>123</v>
      </c>
      <c r="C24" t="s">
        <v>101</v>
      </c>
      <c r="D24" s="11">
        <v>0.3</v>
      </c>
      <c r="E24" t="s">
        <v>39</v>
      </c>
      <c r="F24" t="s">
        <v>47</v>
      </c>
    </row>
    <row r="25">
      <c r="A25">
        <v>1</v>
      </c>
      <c r="B25" t="s">
        <v>124</v>
      </c>
      <c r="C25" t="s">
        <v>96</v>
      </c>
      <c r="D25" s="11">
        <v>5</v>
      </c>
      <c r="E25" t="s">
        <v>35</v>
      </c>
      <c r="F25" t="s">
        <v>99</v>
      </c>
    </row>
    <row r="26">
      <c r="A26">
        <v>2</v>
      </c>
      <c r="B26" t="s">
        <v>122</v>
      </c>
      <c r="C26" t="s">
        <v>101</v>
      </c>
      <c r="D26" s="11">
        <v>4.925</v>
      </c>
      <c r="E26" t="s">
        <v>35</v>
      </c>
      <c r="F26" t="s">
        <v>34</v>
      </c>
    </row>
    <row r="27">
      <c r="A27">
        <v>2</v>
      </c>
      <c r="B27" t="s">
        <v>125</v>
      </c>
      <c r="C27" t="s">
        <v>101</v>
      </c>
      <c r="D27" s="11">
        <v>0.075</v>
      </c>
      <c r="E27" t="s">
        <v>39</v>
      </c>
      <c r="F27" t="s">
        <v>47</v>
      </c>
    </row>
    <row r="28">
      <c r="A28">
        <v>1</v>
      </c>
      <c r="B28" t="s">
        <v>126</v>
      </c>
      <c r="C28" t="s">
        <v>101</v>
      </c>
      <c r="D28" s="11">
        <v>10</v>
      </c>
      <c r="E28" t="s">
        <v>39</v>
      </c>
      <c r="F28" t="s">
        <v>64</v>
      </c>
    </row>
    <row r="29">
      <c r="A29">
        <v>1</v>
      </c>
      <c r="B29" t="s">
        <v>127</v>
      </c>
      <c r="C29" t="s">
        <v>101</v>
      </c>
      <c r="D29" s="11">
        <v>3</v>
      </c>
      <c r="E29" t="s">
        <v>39</v>
      </c>
      <c r="F29" t="s">
        <v>59</v>
      </c>
    </row>
    <row r="30">
      <c r="A30">
        <v>1</v>
      </c>
      <c r="B30" t="s">
        <v>128</v>
      </c>
      <c r="C30" t="s">
        <v>101</v>
      </c>
      <c r="D30" s="11">
        <v>0.073</v>
      </c>
      <c r="E30" t="s">
        <v>39</v>
      </c>
      <c r="F30" t="s">
        <v>67</v>
      </c>
    </row>
    <row r="31">
      <c r="A31">
        <v>1</v>
      </c>
      <c r="B31" t="s">
        <v>129</v>
      </c>
      <c r="C31" t="s">
        <v>101</v>
      </c>
      <c r="D31" s="11">
        <v>0.007</v>
      </c>
      <c r="E31" t="s">
        <v>39</v>
      </c>
      <c r="F3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130</v>
      </c>
      <c r="B1" t="s" s="2">
        <v>131</v>
      </c>
      <c r="C1" t="s" s="2">
        <v>132</v>
      </c>
      <c r="D1" t="s" s="2">
        <v>133</v>
      </c>
      <c r="E1" t="s" s="2">
        <v>134</v>
      </c>
      <c r="F1" t="s" s="2">
        <v>135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136</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136</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137</v>
      </c>
      <c r="B8">
        <v>1</v>
      </c>
      <c r="C8" t="s">
        <v>138</v>
      </c>
      <c r="D8" t="s" s="13">
        <v>139</v>
      </c>
      <c r="E8" t="s" s="13"/>
      <c r="F8"/>
    </row>
    <row r="9">
      <c r="A9" t="s">
        <v>140</v>
      </c>
      <c r="B9">
        <v>1</v>
      </c>
      <c r="C9" t="s">
        <v>138</v>
      </c>
      <c r="D9" t="s" s="13">
        <v>139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141</v>
      </c>
      <c r="B1"/>
      <c r="C1"/>
      <c r="D1"/>
    </row>
    <row r="2">
      <c r="A2" t="str" s="14">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5">
        <v>142</v>
      </c>
      <c r="B4"/>
      <c r="C4"/>
      <c r="D4"/>
    </row>
    <row r="5">
      <c r="A5" t="s" s="16">
        <v>143</v>
      </c>
      <c r="B5" t="str" s="13">
        <f>Procedure!D2</f>
        <v>Mise en place du poste de travail — Vérifier les D.L.C., peser les denrées, sélectionner le matériel nécessaire. Laver et désinfecter le matériel et le poste de travail en suivant les protocoles.</v>
      </c>
      <c r="C5"/>
      <c r="D5"/>
    </row>
    <row r="6">
      <c r="A6" t="s" s="16">
        <v>144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145</v>
      </c>
      <c r="C7" s="11">
        <f>'Besoins'!$B$2*100</f>
        <v>100</v>
      </c>
      <c r="D7" t="s">
        <v>25</v>
      </c>
    </row>
    <row r="8">
      <c r="A8"/>
      <c r="B8" t="str">
        <f>Besoins!B24</f>
        <v>Cocktail de fruits de mer surgeles crus</v>
      </c>
      <c r="C8" s="11">
        <f>Besoins!E24</f>
        <v>7</v>
      </c>
      <c r="D8" t="str">
        <f>Besoins!F24</f>
        <v>kg</v>
      </c>
    </row>
    <row r="9">
      <c r="A9"/>
      <c r="B9" t="str">
        <f>Besoins!B27</f>
        <v>Moules entières cuites pleine eau</v>
      </c>
      <c r="C9" s="11">
        <f>Besoins!E27</f>
        <v>5</v>
      </c>
      <c r="D9" t="str">
        <f>Besoins!F27</f>
        <v>kg</v>
      </c>
    </row>
    <row r="10">
      <c r="A10"/>
      <c r="B10" t="str">
        <f>Besoins!B25</f>
        <v>Crevettes entières cuites 60/80</v>
      </c>
      <c r="C10" s="11">
        <f>Besoins!E25</f>
        <v>3</v>
      </c>
      <c r="D10" t="str">
        <f>Besoins!F25</f>
        <v>kg</v>
      </c>
    </row>
    <row r="11">
      <c r="A11"/>
      <c r="B11" t="s">
        <v>146</v>
      </c>
      <c r="C11" s="11">
        <f>'Besoins'!$B$2*200</f>
        <v>200</v>
      </c>
      <c r="D11" t="s">
        <v>25</v>
      </c>
    </row>
    <row r="12">
      <c r="A12"/>
      <c r="B12" t="str">
        <f>Besoins!B15</f>
        <v>CITRON Espagne cat.I 4(58-67mm)</v>
      </c>
      <c r="C12" s="11">
        <f>Besoins!E15</f>
        <v>3</v>
      </c>
      <c r="D12" t="str">
        <f>Besoins!F15</f>
        <v>kg</v>
      </c>
    </row>
    <row r="13">
      <c r="A13"/>
      <c r="B13" t="str">
        <f>Besoins!B8</f>
        <v>Chorizo bœuf et volaille halal tranché</v>
      </c>
      <c r="C13" s="11">
        <f>Besoins!E8</f>
        <v>3</v>
      </c>
      <c r="D13" t="str">
        <f>Besoins!F8</f>
        <v>kg</v>
      </c>
    </row>
    <row r="14">
      <c r="A14"/>
      <c r="B14" t="s">
        <v>147</v>
      </c>
      <c r="C14" s="11">
        <f>'Besoins'!$B$2*15</f>
        <v>15</v>
      </c>
      <c r="D14" t="s">
        <v>35</v>
      </c>
    </row>
    <row r="15">
      <c r="A15"/>
      <c r="B15" t="s">
        <v>148</v>
      </c>
      <c r="C15" s="11">
        <f>'Besoins'!$B$2*5</f>
        <v>5</v>
      </c>
      <c r="D15" t="s">
        <v>35</v>
      </c>
    </row>
    <row r="16">
      <c r="A16" t="s" s="16">
        <v>149</v>
      </c>
      <c r="B16"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Besoins!B14</f>
        <v>MARGARINE 60% MG 100% végétale pain 500g</v>
      </c>
      <c r="C17" s="11">
        <f>Besoins!E14</f>
        <v>1</v>
      </c>
      <c r="D17" t="str">
        <f>Besoins!F14</f>
        <v>kg</v>
      </c>
    </row>
    <row r="18">
      <c r="A18"/>
      <c r="B18" t="s">
        <v>150</v>
      </c>
      <c r="C18" s="11">
        <f>'Besoins'!$B$2*100</f>
        <v>100</v>
      </c>
      <c r="D18" t="s">
        <v>25</v>
      </c>
    </row>
    <row r="19">
      <c r="A19"/>
      <c r="B19" t="str">
        <f>Besoins!B17</f>
        <v>Riz long étuvé</v>
      </c>
      <c r="C19" s="11">
        <f>Besoins!E17</f>
        <v>10</v>
      </c>
      <c r="D19" t="str">
        <f>Besoins!F17</f>
        <v>kg</v>
      </c>
    </row>
    <row r="20">
      <c r="A20"/>
      <c r="B20" t="str">
        <f>Besoins!B18</f>
        <v>Sel fin de cuisine</v>
      </c>
      <c r="C20" s="11">
        <f>Besoins!E18</f>
        <v>0.073</v>
      </c>
      <c r="D20" t="str">
        <f>Besoins!F18</f>
        <v>kg</v>
      </c>
    </row>
    <row r="21">
      <c r="A21"/>
      <c r="B21" t="str">
        <f>Besoins!B10</f>
        <v>Poivre noir moulu</v>
      </c>
      <c r="C21" s="11">
        <f>Besoins!E10</f>
        <v>0.007</v>
      </c>
      <c r="D21" t="str">
        <f>Besoins!F10</f>
        <v>kg</v>
      </c>
    </row>
    <row r="22">
      <c r="A22" t="s" s="16">
        <v>151</v>
      </c>
      <c r="B22" t="str" s="13">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5">
        <v>152</v>
      </c>
      <c r="B24"/>
      <c r="C24"/>
      <c r="D24"/>
    </row>
    <row r="25">
      <c r="A25" t="s" s="16">
        <v>143</v>
      </c>
      <c r="B25"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Besoins!B21</f>
        <v>Oignons émincés surgelés</v>
      </c>
      <c r="C26" s="11">
        <f>Besoins!E21</f>
        <v>4</v>
      </c>
      <c r="D26" t="str">
        <f>Besoins!F21</f>
        <v>kg</v>
      </c>
    </row>
    <row r="27">
      <c r="A27"/>
      <c r="B27" t="str">
        <f>Besoins!B23</f>
        <v>Poivrons verts rouges en lanières surgelés</v>
      </c>
      <c r="C27" s="11">
        <f>Besoins!E23</f>
        <v>2.5</v>
      </c>
      <c r="D27" t="str">
        <f>Besoins!F23</f>
        <v>kg</v>
      </c>
    </row>
    <row r="28">
      <c r="A28"/>
      <c r="B28" t="str">
        <f>Besoins!B20</f>
        <v>Haricots plats d'Espagne surgeles</v>
      </c>
      <c r="C28" s="11">
        <f>Besoins!E20</f>
        <v>2</v>
      </c>
      <c r="D28" t="str">
        <f>Besoins!F20</f>
        <v>kg</v>
      </c>
    </row>
    <row r="29">
      <c r="A29"/>
      <c r="B29" t="str">
        <f>Besoins!B22</f>
        <v>Petits pois doux très fins surgelés</v>
      </c>
      <c r="C29" s="11">
        <f>Besoins!E22</f>
        <v>2</v>
      </c>
      <c r="D29" t="str">
        <f>Besoins!F22</f>
        <v>kg</v>
      </c>
    </row>
    <row r="30">
      <c r="A30"/>
      <c r="B30" t="str">
        <f>Besoins!B19</f>
        <v>Ail haché IQF</v>
      </c>
      <c r="C30" s="11">
        <f>Besoins!E19</f>
        <v>0.2</v>
      </c>
      <c r="D30" t="str">
        <f>Besoins!F19</f>
        <v>kg</v>
      </c>
    </row>
    <row r="31">
      <c r="A31"/>
      <c r="B31" t="str">
        <f>Besoins!B16</f>
        <v>TOMATE ronde Maroc cat.I 67-82mm</v>
      </c>
      <c r="C31" s="11">
        <f>Besoins!E16</f>
        <v>4</v>
      </c>
      <c r="D31" t="str">
        <f>Besoins!F16</f>
        <v>kg</v>
      </c>
    </row>
    <row r="32">
      <c r="A32" t="s" s="16">
        <v>144</v>
      </c>
      <c r="B32"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153</v>
      </c>
      <c r="C33" s="11">
        <f>'Besoins'!$B$2*2</f>
        <v>2</v>
      </c>
      <c r="D33" t="s">
        <v>35</v>
      </c>
    </row>
    <row r="34">
      <c r="A34"/>
      <c r="B34" t="str">
        <f>Besoins!B9</f>
        <v>Épices paëlla (type Spigol / Rizdor)</v>
      </c>
      <c r="C34" s="11">
        <f>Besoins!E9</f>
        <v>0.016</v>
      </c>
      <c r="D34" t="str">
        <f>Besoins!F9</f>
        <v>kg</v>
      </c>
    </row>
    <row r="35">
      <c r="A35"/>
      <c r="B35"/>
      <c r="C35"/>
      <c r="D35"/>
    </row>
    <row r="36">
      <c r="A36" t="s" s="15">
        <v>154</v>
      </c>
      <c r="B36"/>
      <c r="C36"/>
      <c r="D36"/>
    </row>
    <row r="37">
      <c r="A37" t="s" s="16">
        <v>143</v>
      </c>
      <c r="B37" t="str" s="13">
        <f>"[DISSOUDRE] "&amp;Procedure!D8</f>
        <v>[DISSOUDRE] Délayer la poudre dans l'eau froide en fouettant, puis porter à ébullition en remuant régulièrement.</v>
      </c>
      <c r="C37"/>
      <c r="D37"/>
    </row>
    <row r="38">
      <c r="A38"/>
      <c r="B38" t="s">
        <v>155</v>
      </c>
      <c r="C38" s="11">
        <f>'Besoins'!$B$2*14.7</f>
        <v>14.7</v>
      </c>
      <c r="D38" t="s">
        <v>35</v>
      </c>
    </row>
    <row r="39">
      <c r="A39"/>
      <c r="B39" t="str">
        <f>Besoins!B11</f>
        <v>Bouillon de Volaille déshydraté (Knorr Professional)</v>
      </c>
      <c r="C39" s="11">
        <f>Besoins!E11</f>
        <v>0.3</v>
      </c>
      <c r="D39" t="str">
        <f>Besoins!F11</f>
        <v>kg</v>
      </c>
    </row>
    <row r="40">
      <c r="A40"/>
      <c r="B40"/>
      <c r="C40"/>
      <c r="D40"/>
    </row>
    <row r="41">
      <c r="A41" t="s" s="15">
        <v>156</v>
      </c>
      <c r="B41"/>
      <c r="C41"/>
      <c r="D41"/>
    </row>
    <row r="42">
      <c r="A42" t="s" s="16">
        <v>143</v>
      </c>
      <c r="B42" t="str" s="13">
        <f>"[DISSOUDRE] "&amp;Procedure!D9</f>
        <v>[DISSOUDRE] Délayer la poudre dans l'eau froide en fouettant, puis porter à ébullition en remuant régulièrement.</v>
      </c>
      <c r="C42"/>
      <c r="D42"/>
    </row>
    <row r="43">
      <c r="A43"/>
      <c r="B43" t="s">
        <v>155</v>
      </c>
      <c r="C43" s="11">
        <f>'Besoins'!$B$2*4.925</f>
        <v>4.925</v>
      </c>
      <c r="D43" t="s">
        <v>35</v>
      </c>
    </row>
    <row r="44">
      <c r="A44"/>
      <c r="B44" t="str">
        <f>Besoins!B12</f>
        <v>Fumet de Poisson déshydraté (Knorr Professional)</v>
      </c>
      <c r="C44" s="11">
        <f>Besoins!E12</f>
        <v>0.075</v>
      </c>
      <c r="D44" t="str">
        <f>Besoins!F12</f>
        <v>kg</v>
      </c>
    </row>
    <row r="45">
      <c r="A45"/>
      <c r="B45"/>
      <c r="C45"/>
      <c r="D45"/>
    </row>
    <row r="46">
      <c r="A46" t="s" s="17">
        <v>22</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2026-10-30T14:29:44Z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2026-10-30T14:29:44Z</dcterms:modified>
  <cp:revision>1</cp:revision>
</cp:coreProperties>
</file>