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<sst xmlns="http://schemas.openxmlformats.org/spreadsheetml/2006/main" count="154" uniqueCount="154">
  <si>
    <t>Fiche technique</t>
  </si>
  <si>
    <t>Nom</t>
  </si>
  <si>
    <t>CASSOULET TOULOUSAIN — BASE ÉPAULE D'AGNEAU</t>
  </si>
  <si>
    <t>Code</t>
  </si>
  <si>
    <t>GRO_CDC_148C</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</si>
  <si>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</si>
  <si>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</si>
  <si>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</si>
  <si>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</si>
  <si>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</si>
  <si>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</si>
  <si>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</si>
  <si>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</si>
  <si>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</si>
  <si>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</si>
  <si>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</si>
  <si>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</si>
  <si>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</si>
  <si>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</si>
  <si>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</si>
  <si>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</si>
  <si>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</si>
  <si>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</si>
  <si>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</si>
  <si>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</si>
  <si>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</si>
  <si>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</si>
  <si>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</si>
  <si>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</si>
  <si>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</si>
  <si>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</si>
  <si>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</si>
  <si>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</si>
  <si>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</si>
  <si>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</si>
  <si>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</si>
  <si>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LARDONS-NAT-CRU</t>
  </si>
  <si>
    <t>Lardons crus nature (non fumés)</t>
  </si>
  <si>
    <t>Charcuterie</t>
  </si>
  <si>
    <t>kg</t>
  </si>
  <si>
    <t>RNM100729</t>
  </si>
  <si>
    <t>Saucisse de Toulouse</t>
  </si>
  <si>
    <t>CONC-TOMATE</t>
  </si>
  <si>
    <t>Concentré de tomate double</t>
  </si>
  <si>
    <t>Concentrés et purées cuisines</t>
  </si>
  <si>
    <t>00000136</t>
  </si>
  <si>
    <t>CHAPELURE</t>
  </si>
  <si>
    <t>Panures et chapelures</t>
  </si>
  <si>
    <t>EPI-CLOU-GIROFLE</t>
  </si>
  <si>
    <t>Clous de girofle</t>
  </si>
  <si>
    <t>Épices en poudre et graines</t>
  </si>
  <si>
    <t>EPI-POIVRE-NOIR</t>
  </si>
  <si>
    <t>Poivre noir moulu</t>
  </si>
  <si>
    <t>HER-BOUQUET-G</t>
  </si>
  <si>
    <t>Bouquet garni sachet dose</t>
  </si>
  <si>
    <t>Herbes aromatiques séchées</t>
  </si>
  <si>
    <t>MEL-HERBES-PRO</t>
  </si>
  <si>
    <t>Herbes de Provence</t>
  </si>
  <si>
    <t>Mélanges et épices composées</t>
  </si>
  <si>
    <t>FAR-T55</t>
  </si>
  <si>
    <t>Farine de blé T55</t>
  </si>
  <si>
    <t>Farines de blé</t>
  </si>
  <si>
    <t>KNORR-FBLIE-STD</t>
  </si>
  <si>
    <t>Fonds Brun Lié (Knorr Professional)</t>
  </si>
  <si>
    <t>Fonds déshydratés et poudres</t>
  </si>
  <si>
    <t>RNM0420123</t>
  </si>
  <si>
    <t>CAROTTE France extra colis 12kg</t>
  </si>
  <si>
    <t>Légumes</t>
  </si>
  <si>
    <t>RNM27820123</t>
  </si>
  <si>
    <t>OIGNON jaune France cat.I 60-80mm</t>
  </si>
  <si>
    <t>RNME101457</t>
  </si>
  <si>
    <t>Haricot coco sac 5kg</t>
  </si>
  <si>
    <t>Céréales et légumineuses sèches</t>
  </si>
  <si>
    <t>SEL-FIN</t>
  </si>
  <si>
    <t>Sel fin de cuisine</t>
  </si>
  <si>
    <t>Sels et condiments de base</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</si>
  <si>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</si>
  <si>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</si>
  <si>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</si>
  <si>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</si>
  <si>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</si>
  <si>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</si>
  <si>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</si>
  <si>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</si>
  <si>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</si>
  <si>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</si>
  <si>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</si>
  <si>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Niveau</t>
  </si>
  <si>
    <t>Composant</t>
  </si>
  <si>
    <t>Type</t>
  </si>
  <si>
    <t>Quantité (pour 100 pc)</t>
  </si>
  <si>
    <t>recette</t>
  </si>
  <si>
    <t>Plats complets collectivité</t>
  </si>
  <si>
    <t xml:space="preserve">    ↳ Épaule d'agneau désossée</t>
  </si>
  <si>
    <t>matiere</t>
  </si>
  <si>
    <t xml:space="preserve">    ↳ Lardons crus nature (non fumés)</t>
  </si>
  <si>
    <t xml:space="preserve">    ↳ Haricot coco sac 5kg</t>
  </si>
  <si>
    <t xml:space="preserve">    ↳ Saucisse de Toulouse</t>
  </si>
  <si>
    <t xml:space="preserve">    ↳ OIGNON jaune France cat.I 60-80mm</t>
  </si>
  <si>
    <t xml:space="preserve">    ↳ Oignons émincés surgelés</t>
  </si>
  <si>
    <t xml:space="preserve">    ↳ CAROTTE France extra colis 12kg</t>
  </si>
  <si>
    <t xml:space="preserve">    ↳ Concentré de tomate — 1 boîte 4/4 (pièce)</t>
  </si>
  <si>
    <t>Préparations de base collectivité</t>
  </si>
  <si>
    <t xml:space="preserve">        ↳ Concentré de tomate — boîte 4/4 (collectivité)</t>
  </si>
  <si>
    <t xml:space="preserve">            ↳ Concentré de tomate double</t>
  </si>
  <si>
    <t xml:space="preserve">    ↳ Ail haché IQF</t>
  </si>
  <si>
    <t xml:space="preserve">    ↳ Bouquet garni sachet dose</t>
  </si>
  <si>
    <t xml:space="preserve">    ↳ Tomates en dés surgelées IQF</t>
  </si>
  <si>
    <t xml:space="preserve">    ↳ Concentré de tomate — boîte 4/4 (collectivité)</t>
  </si>
  <si>
    <t xml:space="preserve">    ↳ Clous de girofle (par 20)</t>
  </si>
  <si>
    <t>Conversions diverses</t>
  </si>
  <si>
    <t xml:space="preserve">    ↳ Farine de blé T55</t>
  </si>
  <si>
    <t xml:space="preserve">        ↳ Clous de girofle</t>
  </si>
  <si>
    <t xml:space="preserve">        ↳ Concentré de tomate double</t>
  </si>
  <si>
    <t xml:space="preserve">    ↳ Herbes de Provence</t>
  </si>
  <si>
    <t xml:space="preserve">    ↳ Fond brun de veau reconstitue (collectivite)</t>
  </si>
  <si>
    <t xml:space="preserve">        ↳ Eau (robinet - moy. France 2026)</t>
  </si>
  <si>
    <t xml:space="preserve">        ↳ Fonds Brun Lié (Knorr Professional)</t>
  </si>
  <si>
    <t xml:space="preserve">    ↳ Sel fin de cuisine</t>
  </si>
  <si>
    <t xml:space="preserve">    ↳ Poivre noir moulu</t>
  </si>
  <si>
    <t xml:space="preserve">    ↳ CHAPELURE</t>
  </si>
  <si>
    <t>Recette</t>
  </si>
  <si>
    <t>#</t>
  </si>
  <si>
    <t>Verbe</t>
  </si>
  <si>
    <t>Étape</t>
  </si>
  <si>
    <t>Précision technique</t>
  </si>
  <si>
    <t>Durée</t>
  </si>
  <si>
    <t>Servir — Servir le cassoulet en prenant soin de mettre en évidence la viande du navarin, la saucisse ou le saucisson.</t>
  </si>
  <si>
    <t>Concentré de tomate — 1 boîte 4/4 (pièce)</t>
  </si>
  <si>
    <t>Concentré de tomate — boîte 4/4 (collectivité)</t>
  </si>
  <si>
    <t>Fond brun de veau reconstitue (collectivite)</t>
  </si>
  <si>
    <t>DISSOUDRE</t>
  </si>
  <si>
    <t>Délayer la poudre dans l'eau froide en fouettant, puis porter à ébullition en remuant régulièrement.</t>
  </si>
  <si>
    <t>Fiche technique — CASSOULET TOULOUSAIN — BASE ÉPAULE D'AGNEAU</t>
  </si>
  <si>
    <t>CASSOULET TOULOUSAIN — BASE ÉPAULE D'AGNEAU  GRO_CDC_148C</t>
  </si>
  <si>
    <t>1.</t>
  </si>
  <si>
    <t>2.</t>
  </si>
  <si>
    <t xml:space="preserve">    OIGNON jaune France cat.I 60-80mm</t>
  </si>
  <si>
    <t xml:space="preserve">    Bouquet garni sachet dose</t>
  </si>
  <si>
    <t xml:space="preserve">    Clous de girofle (par 20) (conv.)</t>
  </si>
  <si>
    <t>3.</t>
  </si>
  <si>
    <t xml:space="preserve">    Concentré de tomate — 1 boîte 4/4 (pièce)</t>
  </si>
  <si>
    <t xml:space="preserve">    Ail haché IQF</t>
  </si>
  <si>
    <t xml:space="preserve">    Fond brun de veau reconstitue (collectivite)</t>
  </si>
  <si>
    <t>4.</t>
  </si>
  <si>
    <t>5.</t>
  </si>
  <si>
    <t xml:space="preserve">    Concentré de tomate — boîte 4/4 (collectivité)</t>
  </si>
  <si>
    <t>6.</t>
  </si>
  <si>
    <t>7.</t>
  </si>
  <si>
    <t>8.</t>
  </si>
  <si>
    <t>9.</t>
  </si>
  <si>
    <t>↳ Concentré de tomate — 1 boîte 4/4 (pièce)  GRO-CONC-44-P</t>
  </si>
  <si>
    <t>↳ Concentré de tomate — boîte 4/4 (collectivité)  GRO-CONC-TOMATE</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</si>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</sst>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506.49171272727</v>
      </c>
    </row>
    <row r="12">
      <c r="A12" t="s" s="3">
        <v>17</v>
      </c>
      <c r="B12" s="4">
        <v>5.0649171272727</v>
      </c>
    </row>
    <row r="13">
      <c r="A13"/>
      <c r="B13"/>
    </row>
    <row r="14">
      <c r="A14" t="s" s="5">
        <v>18</v>
      </c>
      <c r="B14" t="s" s="5">
        <v>15</v>
      </c>
    </row>
    <row r="15">
      <c r="A15" t="s" s="5">
        <v>19</v>
      </c>
      <c r="B15" s="6">
        <v>506.49171272727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11.7</v>
      </c>
      <c r="E7" s="11">
        <f>D7*$B$2</f>
        <v>11.7</v>
      </c>
      <c r="F7" t="s">
        <v>35</v>
      </c>
      <c r="G7" s="4">
        <f>E7*0.0043</f>
        <v>0.05031</v>
      </c>
    </row>
    <row r="8">
      <c r="A8" t="s">
        <v>36</v>
      </c>
      <c r="B8" t="s">
        <v>37</v>
      </c>
      <c r="C8" t="s">
        <v>38</v>
      </c>
      <c r="D8" s="9">
        <v>4</v>
      </c>
      <c r="E8" s="11">
        <f>D8*$B$2</f>
        <v>4</v>
      </c>
      <c r="F8" t="s">
        <v>39</v>
      </c>
      <c r="G8" s="4">
        <f>E8*8.96</f>
        <v>35.84</v>
      </c>
    </row>
    <row r="9">
      <c r="A9" t="s">
        <v>40</v>
      </c>
      <c r="B9" t="s">
        <v>41</v>
      </c>
      <c r="C9" t="s">
        <v>38</v>
      </c>
      <c r="D9" s="9">
        <v>4</v>
      </c>
      <c r="E9" s="11">
        <f>D9*$B$2</f>
        <v>4</v>
      </c>
      <c r="F9" t="s">
        <v>39</v>
      </c>
      <c r="G9" s="4">
        <f>E9*11.08</f>
        <v>44.32</v>
      </c>
    </row>
    <row r="10">
      <c r="A10" t="s">
        <v>42</v>
      </c>
      <c r="B10" t="s">
        <v>43</v>
      </c>
      <c r="C10" t="s">
        <v>44</v>
      </c>
      <c r="D10" s="9">
        <v>1.454545</v>
      </c>
      <c r="E10" s="11">
        <f>D10*$B$2</f>
        <v>1.454545</v>
      </c>
      <c r="F10" t="s">
        <v>25</v>
      </c>
      <c r="G10" s="4">
        <f>E10*12.6000039375</f>
        <v>18.327273</v>
      </c>
    </row>
    <row r="11">
      <c r="A11" t="s" s="12">
        <v>45</v>
      </c>
      <c r="B11" t="s">
        <v>46</v>
      </c>
      <c r="C11" t="s">
        <v>47</v>
      </c>
      <c r="D11" s="9">
        <v>1</v>
      </c>
      <c r="E11" s="11">
        <f>D11*$B$2</f>
        <v>1</v>
      </c>
      <c r="F11" t="s">
        <v>39</v>
      </c>
      <c r="G11" s="4">
        <f>E11*0.99158</f>
        <v>0.99158</v>
      </c>
    </row>
    <row r="12">
      <c r="A12" t="s">
        <v>48</v>
      </c>
      <c r="B12" t="s">
        <v>49</v>
      </c>
      <c r="C12" t="s">
        <v>50</v>
      </c>
      <c r="D12" s="9">
        <v>0.0006</v>
      </c>
      <c r="E12" s="11">
        <f>D12*$B$2</f>
        <v>0.0006</v>
      </c>
      <c r="F12" t="s">
        <v>39</v>
      </c>
      <c r="G12" s="4">
        <f>E12*25</f>
        <v>0.015</v>
      </c>
    </row>
    <row r="13">
      <c r="A13" t="s">
        <v>51</v>
      </c>
      <c r="B13" t="s">
        <v>52</v>
      </c>
      <c r="C13" t="s">
        <v>50</v>
      </c>
      <c r="D13" s="9">
        <v>0.007</v>
      </c>
      <c r="E13" s="11">
        <f>D13*$B$2</f>
        <v>0.007</v>
      </c>
      <c r="F13" t="s">
        <v>39</v>
      </c>
      <c r="G13" s="4">
        <f>E13*12.5</f>
        <v>0.0875</v>
      </c>
    </row>
    <row r="14">
      <c r="A14" t="s">
        <v>53</v>
      </c>
      <c r="B14" t="s">
        <v>54</v>
      </c>
      <c r="C14" t="s">
        <v>55</v>
      </c>
      <c r="D14" s="9">
        <v>0.102</v>
      </c>
      <c r="E14" s="11">
        <f>D14*$B$2</f>
        <v>0.102</v>
      </c>
      <c r="F14" t="s">
        <v>39</v>
      </c>
      <c r="G14" s="4">
        <f>E14*14</f>
        <v>1.428</v>
      </c>
    </row>
    <row r="15">
      <c r="A15" t="s">
        <v>56</v>
      </c>
      <c r="B15" t="s">
        <v>57</v>
      </c>
      <c r="C15" t="s">
        <v>58</v>
      </c>
      <c r="D15" s="9">
        <v>0.015</v>
      </c>
      <c r="E15" s="11">
        <f>D15*$B$2</f>
        <v>0.015</v>
      </c>
      <c r="F15" t="s">
        <v>39</v>
      </c>
      <c r="G15" s="4">
        <f>E15*9.5</f>
        <v>0.1425</v>
      </c>
    </row>
    <row r="16">
      <c r="A16" t="s">
        <v>59</v>
      </c>
      <c r="B16" t="s">
        <v>60</v>
      </c>
      <c r="C16" t="s">
        <v>61</v>
      </c>
      <c r="D16" s="9">
        <v>0.5</v>
      </c>
      <c r="E16" s="11">
        <f>D16*$B$2</f>
        <v>0.5</v>
      </c>
      <c r="F16" t="s">
        <v>39</v>
      </c>
      <c r="G16" s="4">
        <f>E16*0.56</f>
        <v>0.28</v>
      </c>
    </row>
    <row r="17">
      <c r="A17" t="s">
        <v>62</v>
      </c>
      <c r="B17" t="s">
        <v>63</v>
      </c>
      <c r="C17" t="s">
        <v>64</v>
      </c>
      <c r="D17" s="9">
        <v>0.3</v>
      </c>
      <c r="E17" s="11">
        <f>D17*$B$2</f>
        <v>0.3</v>
      </c>
      <c r="F17" t="s">
        <v>39</v>
      </c>
      <c r="G17" s="4">
        <f>E17*19.69</f>
        <v>5.907</v>
      </c>
    </row>
    <row r="18">
      <c r="A18" t="s">
        <v>65</v>
      </c>
      <c r="B18" t="s">
        <v>66</v>
      </c>
      <c r="C18" t="s">
        <v>67</v>
      </c>
      <c r="D18" s="9">
        <v>1</v>
      </c>
      <c r="E18" s="11">
        <f>D18*$B$2</f>
        <v>1</v>
      </c>
      <c r="F18" t="s">
        <v>39</v>
      </c>
      <c r="G18" s="4">
        <f>E18*1.1</f>
        <v>1.1</v>
      </c>
    </row>
    <row r="19">
      <c r="A19" t="s">
        <v>68</v>
      </c>
      <c r="B19" t="s">
        <v>69</v>
      </c>
      <c r="C19" t="s">
        <v>67</v>
      </c>
      <c r="D19" s="9">
        <v>5</v>
      </c>
      <c r="E19" s="11">
        <f>D19*$B$2</f>
        <v>5</v>
      </c>
      <c r="F19" t="s">
        <v>39</v>
      </c>
      <c r="G19" s="4">
        <f>E19*0.4</f>
        <v>2</v>
      </c>
    </row>
    <row r="20">
      <c r="A20" t="s">
        <v>70</v>
      </c>
      <c r="B20" t="s">
        <v>71</v>
      </c>
      <c r="C20" t="s">
        <v>72</v>
      </c>
      <c r="D20" s="9">
        <v>5</v>
      </c>
      <c r="E20" s="11">
        <f>D20*$B$2</f>
        <v>5</v>
      </c>
      <c r="F20" t="s">
        <v>39</v>
      </c>
      <c r="G20" s="4">
        <f>E20*4.15</f>
        <v>20.75</v>
      </c>
    </row>
    <row r="21">
      <c r="A21" t="s">
        <v>73</v>
      </c>
      <c r="B21" t="s">
        <v>74</v>
      </c>
      <c r="C21" t="s">
        <v>75</v>
      </c>
      <c r="D21" s="9">
        <v>0.073</v>
      </c>
      <c r="E21" s="11">
        <f>D21*$B$2</f>
        <v>0.073</v>
      </c>
      <c r="F21" t="s">
        <v>39</v>
      </c>
      <c r="G21" s="4">
        <f>E21*0.35</f>
        <v>0.02555</v>
      </c>
    </row>
    <row r="22">
      <c r="A22" t="s">
        <v>76</v>
      </c>
      <c r="B22" t="s">
        <v>77</v>
      </c>
      <c r="C22" t="s">
        <v>78</v>
      </c>
      <c r="D22" s="9">
        <v>0.45</v>
      </c>
      <c r="E22" s="11">
        <f>D22*$B$2</f>
        <v>0.45</v>
      </c>
      <c r="F22" t="s">
        <v>39</v>
      </c>
      <c r="G22" s="4">
        <f>E22*9.26</f>
        <v>4.167</v>
      </c>
    </row>
    <row r="23">
      <c r="A23" t="s">
        <v>79</v>
      </c>
      <c r="B23" t="s">
        <v>80</v>
      </c>
      <c r="C23" t="s">
        <v>78</v>
      </c>
      <c r="D23" s="9">
        <v>4</v>
      </c>
      <c r="E23" s="11">
        <f>D23*$B$2</f>
        <v>4</v>
      </c>
      <c r="F23" t="s">
        <v>39</v>
      </c>
      <c r="G23" s="4">
        <f>E23*3.89</f>
        <v>15.56</v>
      </c>
    </row>
    <row r="24">
      <c r="A24" t="s">
        <v>81</v>
      </c>
      <c r="B24" t="s">
        <v>82</v>
      </c>
      <c r="C24" t="s">
        <v>78</v>
      </c>
      <c r="D24" s="9">
        <v>5</v>
      </c>
      <c r="E24" s="11">
        <f>D24*$B$2</f>
        <v>5</v>
      </c>
      <c r="F24" t="s">
        <v>39</v>
      </c>
      <c r="G24" s="4">
        <f>E24*2.92</f>
        <v>14.6</v>
      </c>
    </row>
    <row r="25">
      <c r="A25" t="s">
        <v>83</v>
      </c>
      <c r="B25" t="s">
        <v>84</v>
      </c>
      <c r="C25" t="s">
        <v>85</v>
      </c>
      <c r="D25" s="9">
        <v>14</v>
      </c>
      <c r="E25" s="11">
        <f>D25*$B$2</f>
        <v>14</v>
      </c>
      <c r="F25" t="s">
        <v>39</v>
      </c>
      <c r="G25" s="4">
        <f>E25*24.35</f>
        <v>340.9</v>
      </c>
    </row>
    <row r="26">
      <c r="A26"/>
      <c r="B26"/>
      <c r="C26"/>
      <c r="D26"/>
      <c r="E26"/>
      <c r="F26" t="s" s="3">
        <v>86</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87</v>
      </c>
      <c r="B1" t="s" s="2">
        <v>88</v>
      </c>
      <c r="C1" t="s" s="2">
        <v>89</v>
      </c>
      <c r="D1" t="s" s="2">
        <v>90</v>
      </c>
      <c r="E1" t="s" s="2">
        <v>30</v>
      </c>
      <c r="F1" t="s" s="2">
        <v>5</v>
      </c>
    </row>
    <row r="2">
      <c r="A2">
        <v>0</v>
      </c>
      <c r="B2" t="s">
        <v>2</v>
      </c>
      <c r="C2" t="s">
        <v>91</v>
      </c>
      <c r="D2" s="11">
        <v>100</v>
      </c>
      <c r="E2" t="s">
        <v>25</v>
      </c>
      <c r="F2" t="s">
        <v>92</v>
      </c>
    </row>
    <row r="3">
      <c r="A3">
        <v>1</v>
      </c>
      <c r="B3" t="s">
        <v>93</v>
      </c>
      <c r="C3" t="s">
        <v>94</v>
      </c>
      <c r="D3" s="11">
        <v>14</v>
      </c>
      <c r="E3" t="s">
        <v>39</v>
      </c>
      <c r="F3" t="s">
        <v>85</v>
      </c>
    </row>
    <row r="4">
      <c r="A4">
        <v>1</v>
      </c>
      <c r="B4" t="s">
        <v>95</v>
      </c>
      <c r="C4" t="s">
        <v>94</v>
      </c>
      <c r="D4" s="11">
        <v>4</v>
      </c>
      <c r="E4" t="s">
        <v>39</v>
      </c>
      <c r="F4" t="s">
        <v>38</v>
      </c>
    </row>
    <row r="5">
      <c r="A5">
        <v>1</v>
      </c>
      <c r="B5" t="s">
        <v>96</v>
      </c>
      <c r="C5" t="s">
        <v>94</v>
      </c>
      <c r="D5" s="11">
        <v>5</v>
      </c>
      <c r="E5" t="s">
        <v>39</v>
      </c>
      <c r="F5" t="s">
        <v>72</v>
      </c>
    </row>
    <row r="6">
      <c r="A6">
        <v>1</v>
      </c>
      <c r="B6" t="s">
        <v>97</v>
      </c>
      <c r="C6" t="s">
        <v>94</v>
      </c>
      <c r="D6" s="11">
        <v>4</v>
      </c>
      <c r="E6" t="s">
        <v>39</v>
      </c>
      <c r="F6" t="s">
        <v>38</v>
      </c>
    </row>
    <row r="7">
      <c r="A7">
        <v>1</v>
      </c>
      <c r="B7" t="s">
        <v>98</v>
      </c>
      <c r="C7" t="s">
        <v>94</v>
      </c>
      <c r="D7" s="11">
        <v>1</v>
      </c>
      <c r="E7" t="s">
        <v>39</v>
      </c>
      <c r="F7" t="s">
        <v>67</v>
      </c>
    </row>
    <row r="8">
      <c r="A8">
        <v>1</v>
      </c>
      <c r="B8" t="s">
        <v>99</v>
      </c>
      <c r="C8" t="s">
        <v>94</v>
      </c>
      <c r="D8" s="11">
        <v>4</v>
      </c>
      <c r="E8" t="s">
        <v>39</v>
      </c>
      <c r="F8" t="s">
        <v>78</v>
      </c>
    </row>
    <row r="9">
      <c r="A9">
        <v>1</v>
      </c>
      <c r="B9" t="s">
        <v>100</v>
      </c>
      <c r="C9" t="s">
        <v>94</v>
      </c>
      <c r="D9" s="11">
        <v>1</v>
      </c>
      <c r="E9" t="s">
        <v>39</v>
      </c>
      <c r="F9" t="s">
        <v>67</v>
      </c>
    </row>
    <row r="10">
      <c r="A10">
        <v>1</v>
      </c>
      <c r="B10" t="s">
        <v>101</v>
      </c>
      <c r="C10" t="s">
        <v>91</v>
      </c>
      <c r="D10" s="11">
        <v>1</v>
      </c>
      <c r="E10" t="s">
        <v>25</v>
      </c>
      <c r="F10" t="s">
        <v>102</v>
      </c>
    </row>
    <row r="11">
      <c r="A11">
        <v>1</v>
      </c>
      <c r="B11" t="s">
        <v>98</v>
      </c>
      <c r="C11" t="s">
        <v>94</v>
      </c>
      <c r="D11" s="11">
        <v>4</v>
      </c>
      <c r="E11" t="s">
        <v>39</v>
      </c>
      <c r="F11" t="s">
        <v>67</v>
      </c>
    </row>
    <row r="12">
      <c r="A12">
        <v>2</v>
      </c>
      <c r="B12" t="s">
        <v>103</v>
      </c>
      <c r="C12" t="s">
        <v>91</v>
      </c>
      <c r="D12" s="11">
        <v>0.88</v>
      </c>
      <c r="E12" t="s">
        <v>39</v>
      </c>
      <c r="F12" t="s">
        <v>102</v>
      </c>
    </row>
    <row r="13">
      <c r="A13">
        <v>3</v>
      </c>
      <c r="B13" t="s">
        <v>104</v>
      </c>
      <c r="C13" t="s">
        <v>94</v>
      </c>
      <c r="D13" s="11">
        <v>1</v>
      </c>
      <c r="E13" t="s">
        <v>25</v>
      </c>
      <c r="F13" t="s">
        <v>44</v>
      </c>
    </row>
    <row r="14">
      <c r="A14">
        <v>1</v>
      </c>
      <c r="B14" t="s">
        <v>105</v>
      </c>
      <c r="C14" t="s">
        <v>94</v>
      </c>
      <c r="D14" s="11">
        <v>0.2</v>
      </c>
      <c r="E14" t="s">
        <v>39</v>
      </c>
      <c r="F14" t="s">
        <v>78</v>
      </c>
    </row>
    <row r="15">
      <c r="A15">
        <v>1</v>
      </c>
      <c r="B15" t="s">
        <v>106</v>
      </c>
      <c r="C15" t="s">
        <v>94</v>
      </c>
      <c r="D15" s="11">
        <v>0.051</v>
      </c>
      <c r="E15" t="s">
        <v>39</v>
      </c>
      <c r="F15" t="s">
        <v>55</v>
      </c>
    </row>
    <row r="16">
      <c r="A16">
        <v>1</v>
      </c>
      <c r="B16" t="s">
        <v>107</v>
      </c>
      <c r="C16" t="s">
        <v>94</v>
      </c>
      <c r="D16" s="11">
        <v>5</v>
      </c>
      <c r="E16" t="s">
        <v>39</v>
      </c>
      <c r="F16" t="s">
        <v>78</v>
      </c>
    </row>
    <row r="17">
      <c r="A17">
        <v>1</v>
      </c>
      <c r="B17" t="s">
        <v>108</v>
      </c>
      <c r="C17" t="s">
        <v>91</v>
      </c>
      <c r="D17" s="11">
        <v>0.4</v>
      </c>
      <c r="E17" t="s">
        <v>39</v>
      </c>
      <c r="F17" t="s">
        <v>102</v>
      </c>
    </row>
    <row r="18">
      <c r="A18">
        <v>1</v>
      </c>
      <c r="B18" t="s">
        <v>109</v>
      </c>
      <c r="C18" t="s">
        <v>91</v>
      </c>
      <c r="D18" s="11">
        <v>12</v>
      </c>
      <c r="E18" t="s">
        <v>25</v>
      </c>
      <c r="F18" t="s">
        <v>110</v>
      </c>
    </row>
    <row r="19">
      <c r="A19">
        <v>1</v>
      </c>
      <c r="B19" t="s">
        <v>111</v>
      </c>
      <c r="C19" t="s">
        <v>94</v>
      </c>
      <c r="D19" s="11">
        <v>0.5</v>
      </c>
      <c r="E19" t="s">
        <v>39</v>
      </c>
      <c r="F19" t="s">
        <v>61</v>
      </c>
    </row>
    <row r="20">
      <c r="A20">
        <v>2</v>
      </c>
      <c r="B20" t="s">
        <v>112</v>
      </c>
      <c r="C20" t="s">
        <v>94</v>
      </c>
      <c r="D20" s="11">
        <v>0.001</v>
      </c>
      <c r="E20" t="s">
        <v>39</v>
      </c>
      <c r="F20" t="s">
        <v>50</v>
      </c>
    </row>
    <row r="21">
      <c r="A21">
        <v>2</v>
      </c>
      <c r="B21" t="s">
        <v>113</v>
      </c>
      <c r="C21" t="s">
        <v>94</v>
      </c>
      <c r="D21" s="11">
        <v>0.455</v>
      </c>
      <c r="E21" t="s">
        <v>25</v>
      </c>
      <c r="F21" t="s">
        <v>44</v>
      </c>
    </row>
    <row r="22">
      <c r="A22">
        <v>1</v>
      </c>
      <c r="B22" t="s">
        <v>106</v>
      </c>
      <c r="C22" t="s">
        <v>94</v>
      </c>
      <c r="D22" s="11">
        <v>0.051</v>
      </c>
      <c r="E22" t="s">
        <v>39</v>
      </c>
      <c r="F22" t="s">
        <v>55</v>
      </c>
    </row>
    <row r="23">
      <c r="A23">
        <v>1</v>
      </c>
      <c r="B23" t="s">
        <v>105</v>
      </c>
      <c r="C23" t="s">
        <v>94</v>
      </c>
      <c r="D23" s="11">
        <v>0.25</v>
      </c>
      <c r="E23" t="s">
        <v>39</v>
      </c>
      <c r="F23" t="s">
        <v>78</v>
      </c>
    </row>
    <row r="24">
      <c r="A24">
        <v>1</v>
      </c>
      <c r="B24" t="s">
        <v>114</v>
      </c>
      <c r="C24" t="s">
        <v>94</v>
      </c>
      <c r="D24" s="11">
        <v>0.015</v>
      </c>
      <c r="E24" t="s">
        <v>39</v>
      </c>
      <c r="F24" t="s">
        <v>58</v>
      </c>
    </row>
    <row r="25">
      <c r="A25">
        <v>1</v>
      </c>
      <c r="B25" t="s">
        <v>115</v>
      </c>
      <c r="C25" t="s">
        <v>91</v>
      </c>
      <c r="D25" s="11">
        <v>12</v>
      </c>
      <c r="E25" t="s">
        <v>35</v>
      </c>
      <c r="F25" t="s">
        <v>102</v>
      </c>
    </row>
    <row r="26">
      <c r="A26">
        <v>2</v>
      </c>
      <c r="B26" t="s">
        <v>116</v>
      </c>
      <c r="C26" t="s">
        <v>94</v>
      </c>
      <c r="D26" s="11">
        <v>11.7</v>
      </c>
      <c r="E26" t="s">
        <v>35</v>
      </c>
      <c r="F26" t="s">
        <v>34</v>
      </c>
    </row>
    <row r="27">
      <c r="A27">
        <v>2</v>
      </c>
      <c r="B27" t="s">
        <v>117</v>
      </c>
      <c r="C27" t="s">
        <v>94</v>
      </c>
      <c r="D27" s="11">
        <v>0.3</v>
      </c>
      <c r="E27" t="s">
        <v>39</v>
      </c>
      <c r="F27" t="s">
        <v>64</v>
      </c>
    </row>
    <row r="28">
      <c r="A28">
        <v>1</v>
      </c>
      <c r="B28" t="s">
        <v>118</v>
      </c>
      <c r="C28" t="s">
        <v>94</v>
      </c>
      <c r="D28" s="11">
        <v>0.073</v>
      </c>
      <c r="E28" t="s">
        <v>39</v>
      </c>
      <c r="F28" t="s">
        <v>75</v>
      </c>
    </row>
    <row r="29">
      <c r="A29">
        <v>1</v>
      </c>
      <c r="B29" t="s">
        <v>119</v>
      </c>
      <c r="C29" t="s">
        <v>94</v>
      </c>
      <c r="D29" s="11">
        <v>0.007</v>
      </c>
      <c r="E29" t="s">
        <v>39</v>
      </c>
      <c r="F29" t="s">
        <v>50</v>
      </c>
    </row>
    <row r="30">
      <c r="A30">
        <v>1</v>
      </c>
      <c r="B30" t="s">
        <v>120</v>
      </c>
      <c r="C30" t="s">
        <v>94</v>
      </c>
      <c r="D30" s="11">
        <v>1</v>
      </c>
      <c r="E30" t="s">
        <v>39</v>
      </c>
      <c r="F30"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121</v>
      </c>
      <c r="B1" t="s" s="2">
        <v>122</v>
      </c>
      <c r="C1" t="s" s="2">
        <v>123</v>
      </c>
      <c r="D1" t="s" s="2">
        <v>124</v>
      </c>
      <c r="E1" t="s" s="2">
        <v>125</v>
      </c>
      <c r="F1" t="s" s="2">
        <v>126</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 Déconditionner les lardons. Réserver au froid. Trancher le saucisson à l'ail en rondelles. Réserver au froid.</t>
        </is>
      </c>
      <c r="E3" t="s" s="14"/>
      <c r="F3"/>
    </row>
    <row r="4">
      <c r="A4" t="s">
        <v>2</v>
      </c>
      <c r="B4">
        <v>3</v>
      </c>
      <c r="C4"/>
      <c r="D4" t="inlineStr" s="14">
        <is>
          <t>Marquer la cuisson du navarin — Marquer la cuisson du navarin en se référant à la fiche technique de fabrication au chapitre des viandes (Fiche 128), avec l'épaule d'agneau et les éléments pour la cuisson du navarin de cette fiche.</t>
        </is>
      </c>
      <c r="E4" t="s" s="14"/>
      <c r="F4"/>
    </row>
    <row r="5">
      <c r="A5" t="s">
        <v>2</v>
      </c>
      <c r="B5">
        <v>4</v>
      </c>
      <c r="C5"/>
      <c r="D5" t="inlineStr" s="14">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E5" t="s" s="14"/>
      <c r="F5"/>
    </row>
    <row r="6">
      <c r="A6" t="s">
        <v>2</v>
      </c>
      <c r="B6">
        <v>5</v>
      </c>
      <c r="C6"/>
      <c r="D6" t="inlineStr" s="14">
        <is>
          <t>Assaisonner les haricots — Dans la sauteuse, à l'huile, faire revenir les oignons hachés et les lardons.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E6" t="s" s="14"/>
      <c r="F6"/>
    </row>
    <row r="7">
      <c r="A7" t="s">
        <v>2</v>
      </c>
      <c r="B7">
        <v>6</v>
      </c>
      <c r="C7"/>
      <c r="D7" t="inlineStr" s="14">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E7" t="s" s="14"/>
      <c r="F7"/>
    </row>
    <row r="8">
      <c r="A8" t="s">
        <v>2</v>
      </c>
      <c r="B8">
        <v>7</v>
      </c>
      <c r="C8"/>
      <c r="D8" t="inlineStr" s="14">
        <is>
          <t>Terminer la préparation du cassoulet — Répartir dans les bacs de cassoulet, les rondelles de saucisson à l'ail ou les saucisses de Toulouse préalablement grillées (on peut aussi les chauffer et griller cette garniture à part et les réserver en bacs GN, pour faciliter le tri lors du service). Saupoudrer la surface des bacs de cassoulet avec la chapelure. Étager les bacs garnis en les espaçant sur l'échelle de cuisson. Préchauffer le four en position chaleur sèche à la température de + 175 °C. Enfourner. Gratiner. Respecter la procédure de fin de cuisson. Couvrir. Stocker en armoire chaude et maintenir à + 63 °C à cœur, en attente de consommation.</t>
        </is>
      </c>
      <c r="E8" t="s" s="14"/>
      <c r="F8"/>
    </row>
    <row r="9">
      <c r="A9" t="s">
        <v>2</v>
      </c>
      <c r="B9">
        <v>8</v>
      </c>
      <c r="C9"/>
      <c r="D9" t="s" s="14">
        <v>127</v>
      </c>
      <c r="E9" t="s" s="14"/>
      <c r="F9"/>
    </row>
    <row r="10">
      <c r="A10" t="s">
        <v>2</v>
      </c>
      <c r="B10">
        <v>9</v>
      </c>
      <c r="C10"/>
      <c r="D10" t="inlineStr" s="14">
        <is>
          <t>Historique — Le halicot de mouton, dont on a fait à tort le haricot de mouton, était un ragoût de mouton aux fèves. Dans le cassoulet de Toulouse, on peut y ajouter du confit de canard ou d'oie.</t>
        </is>
      </c>
      <c r="E10" t="s" s="14"/>
      <c r="F10"/>
    </row>
    <row r="11">
      <c r="A11" t="s">
        <v>128</v>
      </c>
      <c r="B11"/>
      <c r="C11"/>
      <c r="D11" t="inlineStr" s="14">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1"/>
      <c r="F11"/>
    </row>
    <row r="12">
      <c r="A12" t="s">
        <v>129</v>
      </c>
      <c r="B12"/>
      <c r="C12"/>
      <c r="D12"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2"/>
      <c r="F12"/>
    </row>
    <row r="13">
      <c r="A13" t="s">
        <v>130</v>
      </c>
      <c r="B13">
        <v>1</v>
      </c>
      <c r="C13" t="s">
        <v>131</v>
      </c>
      <c r="D13" t="s" s="14">
        <v>132</v>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7">
        <v>133</v>
      </c>
      <c r="B1"/>
      <c r="C1"/>
      <c r="D1"/>
    </row>
    <row r="2">
      <c r="A2" t="str" s="15">
        <f>"GRO_CDC_148C · GRO.COMPLETS · référence : "&amp;Besoins!B3&amp;" "&amp;Besoins!C3&amp;" · multiplicateur réglable sur la feuille ""Besoins"""</f>
        <v>GRO_CDC_148C · GRO.COMPLETS · référence : 100 pc · multiplicateur réglable sur la feuille </v>
      </c>
      <c r="B2"/>
      <c r="C2"/>
      <c r="D2"/>
    </row>
    <row r="3">
      <c r="A3"/>
      <c r="B3"/>
      <c r="C3"/>
      <c r="D3"/>
    </row>
    <row r="4">
      <c r="A4" t="s" s="16">
        <v>134</v>
      </c>
      <c r="B4"/>
      <c r="C4"/>
      <c r="D4"/>
    </row>
    <row r="5">
      <c r="A5" t="s" s="17">
        <v>135</v>
      </c>
      <c r="B5" t="str" s="14">
        <f>Procedure!D2</f>
        <v>Mise en place du poste de travail — Vérifier les D.L.C., peser les denrées, sélectionner le matériel nécessaire. Laver et désinfecter le matériel et le poste de travail en suivant les protocoles.</v>
      </c>
      <c r="C5"/>
      <c r="D5"/>
    </row>
    <row r="6">
      <c r="A6" t="s" s="17">
        <v>136</v>
      </c>
      <c r="B6" t="str" s="14">
        <f>Procedure!D3</f>
        <v>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 Déconditionner les lardons. Réserver au froid. Trancher le saucisson à l'ail en rondelles. Réserver au froid.</v>
      </c>
      <c r="C6"/>
      <c r="D6"/>
    </row>
    <row r="7">
      <c r="A7"/>
      <c r="B7" t="str">
        <f>Besoins!B20</f>
        <v>Haricot coco sac 5kg</v>
      </c>
      <c r="C7" s="11">
        <f>Besoins!E20</f>
        <v>5</v>
      </c>
      <c r="D7" t="str">
        <f>Besoins!F20</f>
        <v>kg</v>
      </c>
    </row>
    <row r="8">
      <c r="A8"/>
      <c r="B8" t="s">
        <v>137</v>
      </c>
      <c r="C8" s="11">
        <f>'Besoins'!$B$2*1</f>
        <v>1</v>
      </c>
      <c r="D8" t="s">
        <v>39</v>
      </c>
    </row>
    <row r="9">
      <c r="A9"/>
      <c r="B9" t="str">
        <f>Besoins!B18</f>
        <v>CAROTTE France extra colis 12kg</v>
      </c>
      <c r="C9" s="11">
        <f>Besoins!E18</f>
        <v>1</v>
      </c>
      <c r="D9" t="str">
        <f>Besoins!F18</f>
        <v>kg</v>
      </c>
    </row>
    <row r="10">
      <c r="A10"/>
      <c r="B10" t="s">
        <v>138</v>
      </c>
      <c r="C10" s="11">
        <f>'Besoins'!$B$2*0.051</f>
        <v>0.051</v>
      </c>
      <c r="D10" t="s">
        <v>39</v>
      </c>
    </row>
    <row r="11">
      <c r="A11"/>
      <c r="B11" t="s">
        <v>139</v>
      </c>
      <c r="C11" s="11">
        <f>'Besoins'!$B$2*12</f>
        <v>12</v>
      </c>
      <c r="D11" t="s">
        <v>25</v>
      </c>
    </row>
    <row r="12">
      <c r="A12"/>
      <c r="B12" t="str">
        <f>Besoins!B8</f>
        <v>Lardons crus nature (non fumés)</v>
      </c>
      <c r="C12" s="11">
        <f>Besoins!E8</f>
        <v>4</v>
      </c>
      <c r="D12" t="str">
        <f>Besoins!F8</f>
        <v>kg</v>
      </c>
    </row>
    <row r="13">
      <c r="A13"/>
      <c r="B13" t="s">
        <v>137</v>
      </c>
      <c r="C13" s="11">
        <f>'Besoins'!$B$2*4</f>
        <v>4</v>
      </c>
      <c r="D13" t="s">
        <v>39</v>
      </c>
    </row>
    <row r="14">
      <c r="A14"/>
      <c r="B14" t="str">
        <f>Besoins!B24</f>
        <v>Tomates en dés surgelées IQF</v>
      </c>
      <c r="C14" s="11">
        <f>Besoins!E24</f>
        <v>5</v>
      </c>
      <c r="D14" t="str">
        <f>Besoins!F24</f>
        <v>kg</v>
      </c>
    </row>
    <row r="15">
      <c r="A15" t="s" s="17">
        <v>140</v>
      </c>
      <c r="B15" t="str" s="14">
        <f>Procedure!D4</f>
        <v>Marquer la cuisson du navarin — Marquer la cuisson du navarin en se référant à la fiche technique de fabrication au chapitre des viandes (Fiche 128), avec l'épaule d'agneau et les éléments pour la cuisson du navarin de cette fiche.</v>
      </c>
      <c r="C15"/>
      <c r="D15"/>
    </row>
    <row r="16">
      <c r="A16"/>
      <c r="B16" t="str">
        <f>Besoins!B25</f>
        <v>Épaule d'agneau désossée</v>
      </c>
      <c r="C16" s="11">
        <f>Besoins!E25</f>
        <v>14</v>
      </c>
      <c r="D16" t="str">
        <f>Besoins!F25</f>
        <v>kg</v>
      </c>
    </row>
    <row r="17">
      <c r="A17"/>
      <c r="B17" t="str">
        <f>Besoins!B23</f>
        <v>Oignons émincés surgelés</v>
      </c>
      <c r="C17" s="11">
        <f>Besoins!E23</f>
        <v>4</v>
      </c>
      <c r="D17" t="str">
        <f>Besoins!F23</f>
        <v>kg</v>
      </c>
    </row>
    <row r="18">
      <c r="A18"/>
      <c r="B18" t="s">
        <v>141</v>
      </c>
      <c r="C18" s="11">
        <f>'Besoins'!$B$2*1</f>
        <v>1</v>
      </c>
      <c r="D18" t="s">
        <v>25</v>
      </c>
    </row>
    <row r="19">
      <c r="A19"/>
      <c r="B19" t="s">
        <v>142</v>
      </c>
      <c r="C19" s="11">
        <f>'Besoins'!$B$2*0.2</f>
        <v>0.2</v>
      </c>
      <c r="D19" t="s">
        <v>39</v>
      </c>
    </row>
    <row r="20">
      <c r="A20"/>
      <c r="B20" t="str">
        <f>Besoins!B16</f>
        <v>Farine de blé T55</v>
      </c>
      <c r="C20" s="11">
        <f>Besoins!E16</f>
        <v>0.5</v>
      </c>
      <c r="D20" t="str">
        <f>Besoins!F16</f>
        <v>kg</v>
      </c>
    </row>
    <row r="21">
      <c r="A21"/>
      <c r="B21" t="s">
        <v>138</v>
      </c>
      <c r="C21" s="11">
        <f>'Besoins'!$B$2*0.051</f>
        <v>0.051</v>
      </c>
      <c r="D21" t="s">
        <v>39</v>
      </c>
    </row>
    <row r="22">
      <c r="A22"/>
      <c r="B22" t="s">
        <v>143</v>
      </c>
      <c r="C22" s="11">
        <f>'Besoins'!$B$2*12</f>
        <v>12</v>
      </c>
      <c r="D22" t="s">
        <v>35</v>
      </c>
    </row>
    <row r="23">
      <c r="A23" t="s" s="17">
        <v>144</v>
      </c>
      <c r="B23" t="str" s="14">
        <f>Procedure!D5</f>
        <v>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v>
      </c>
      <c r="C23"/>
      <c r="D23"/>
    </row>
    <row r="24">
      <c r="A24" t="s" s="17">
        <v>145</v>
      </c>
      <c r="B24" t="str" s="14">
        <f>Procedure!D6</f>
        <v>Assaisonner les haricots — Dans la sauteuse, à l'huile, faire revenir les oignons hachés et les lardons.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v>
      </c>
      <c r="C24"/>
      <c r="D24"/>
    </row>
    <row r="25">
      <c r="A25"/>
      <c r="B25" t="s">
        <v>146</v>
      </c>
      <c r="C25" s="11">
        <f>'Besoins'!$B$2*0.4</f>
        <v>0.4</v>
      </c>
      <c r="D25" t="s">
        <v>39</v>
      </c>
    </row>
    <row r="26">
      <c r="A26"/>
      <c r="B26" t="s">
        <v>142</v>
      </c>
      <c r="C26" s="11">
        <f>'Besoins'!$B$2*0.25</f>
        <v>0.25</v>
      </c>
      <c r="D26" t="s">
        <v>39</v>
      </c>
    </row>
    <row r="27">
      <c r="A27"/>
      <c r="B27" t="str">
        <f>Besoins!B15</f>
        <v>Herbes de Provence</v>
      </c>
      <c r="C27" s="11">
        <f>Besoins!E15</f>
        <v>0.015</v>
      </c>
      <c r="D27" t="str">
        <f>Besoins!F15</f>
        <v>kg</v>
      </c>
    </row>
    <row r="28">
      <c r="A28"/>
      <c r="B28" t="str">
        <f>Besoins!B21</f>
        <v>Sel fin de cuisine</v>
      </c>
      <c r="C28" s="11">
        <f>Besoins!E21</f>
        <v>0.073</v>
      </c>
      <c r="D28" t="str">
        <f>Besoins!F21</f>
        <v>kg</v>
      </c>
    </row>
    <row r="29">
      <c r="A29"/>
      <c r="B29" t="str">
        <f>Besoins!B13</f>
        <v>Poivre noir moulu</v>
      </c>
      <c r="C29" s="11">
        <f>Besoins!E13</f>
        <v>0.007</v>
      </c>
      <c r="D29" t="str">
        <f>Besoins!F13</f>
        <v>kg</v>
      </c>
    </row>
    <row r="30">
      <c r="A30" t="s" s="17">
        <v>147</v>
      </c>
      <c r="B30" t="str" s="14">
        <f>Procedure!D7</f>
        <v>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v>
      </c>
      <c r="C30"/>
      <c r="D30"/>
    </row>
    <row r="31">
      <c r="A31" t="s" s="17">
        <v>148</v>
      </c>
      <c r="B31" t="str" s="14">
        <f>Procedure!D8</f>
        <v>Terminer la préparation du cassoulet — Répartir dans les bacs de cassoulet, les rondelles de saucisson à l'ail ou les saucisses de Toulouse préalablement grillées (on peut aussi les chauffer et griller cette garniture à part et les réserver en bacs GN, pour faciliter le tri lors du service). Saupoudrer la surface des bacs de cassoulet avec la chapelure. Étager les bacs garnis en les espaçant sur l'échelle de cuisson. Préchauffer le four en position chaleur sèche à la température de + 175 °C. Enfourner. Gratiner. Respecter la procédure de fin de cuisson. Couvrir. Stocker en armoire chaude et maintenir à + 63 °C à cœur, en attente de consommation.</v>
      </c>
      <c r="C31"/>
      <c r="D31"/>
    </row>
    <row r="32">
      <c r="A32"/>
      <c r="B32" t="str">
        <f>Besoins!B9</f>
        <v>Saucisse de Toulouse</v>
      </c>
      <c r="C32" s="11">
        <f>Besoins!E9</f>
        <v>4</v>
      </c>
      <c r="D32" t="str">
        <f>Besoins!F9</f>
        <v>kg</v>
      </c>
    </row>
    <row r="33">
      <c r="A33"/>
      <c r="B33" t="str">
        <f>Besoins!B11</f>
        <v>CHAPELURE</v>
      </c>
      <c r="C33" s="11">
        <f>Besoins!E11</f>
        <v>1</v>
      </c>
      <c r="D33" t="str">
        <f>Besoins!F11</f>
        <v>kg</v>
      </c>
    </row>
    <row r="34">
      <c r="A34" t="s" s="17">
        <v>149</v>
      </c>
      <c r="B34" t="str" s="14">
        <f>Procedure!D9</f>
        <v>Servir — Servir le cassoulet en prenant soin de mettre en évidence la viande du navarin, la saucisse ou le saucisson.</v>
      </c>
      <c r="C34"/>
      <c r="D34"/>
    </row>
    <row r="35">
      <c r="A35" t="s" s="17">
        <v>150</v>
      </c>
      <c r="B35" t="str" s="14">
        <f>Procedure!D10</f>
        <v>Historique — Le halicot de mouton, dont on a fait à tort le haricot de mouton, était un ragoût de mouton aux fèves. Dans le cassoulet de Toulouse, on peut y ajouter du confit de canard ou d'oie.</v>
      </c>
      <c r="C35"/>
      <c r="D35"/>
    </row>
    <row r="36">
      <c r="A36"/>
      <c r="B36"/>
      <c r="C36"/>
      <c r="D36"/>
    </row>
    <row r="37">
      <c r="A37" t="s" s="16">
        <v>151</v>
      </c>
      <c r="B37"/>
      <c r="C37"/>
      <c r="D37"/>
    </row>
    <row r="38">
      <c r="A38"/>
      <c r="B38" t="inlineStr" s="18">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8"/>
      <c r="D38"/>
    </row>
    <row r="39">
      <c r="A39"/>
      <c r="B39"/>
      <c r="C39"/>
      <c r="D39"/>
    </row>
    <row r="40">
      <c r="A40" t="s" s="16">
        <v>152</v>
      </c>
      <c r="B40"/>
      <c r="C40"/>
      <c r="D40"/>
    </row>
    <row r="41">
      <c r="A41"/>
      <c r="B41"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1"/>
      <c r="D41"/>
    </row>
    <row r="42">
      <c r="A42"/>
      <c r="B42"/>
      <c r="C42"/>
      <c r="D42"/>
    </row>
    <row r="43">
      <c r="A43" t="s" s="16">
        <v>153</v>
      </c>
      <c r="B43"/>
      <c r="C43"/>
      <c r="D43"/>
    </row>
    <row r="44">
      <c r="A44" t="s" s="17">
        <v>135</v>
      </c>
      <c r="B44" t="str" s="14">
        <f>"[DISSOUDRE] "&amp;Procedure!D13</f>
        <v>[DISSOUDRE] Délayer la poudre dans l'eau froide en fouettant, puis porter à ébullition en remuant régulièrement.</v>
      </c>
      <c r="C44"/>
      <c r="D44"/>
    </row>
    <row r="45">
      <c r="A45"/>
      <c r="B45" t="str">
        <f>Besoins!B7</f>
        <v>Eau (robinet - moy. France 2026)</v>
      </c>
      <c r="C45" s="11">
        <f>Besoins!E7</f>
        <v>11.7</v>
      </c>
      <c r="D45" t="str">
        <f>Besoins!F7</f>
        <v>lt</v>
      </c>
    </row>
    <row r="46">
      <c r="A46"/>
      <c r="B46" t="str">
        <f>Besoins!B17</f>
        <v>Fonds Brun Lié (Knorr Professional)</v>
      </c>
      <c r="C46" s="11">
        <f>Besoins!E17</f>
        <v>0.3</v>
      </c>
      <c r="D46" t="str">
        <f>Besoins!F17</f>
        <v>kg</v>
      </c>
    </row>
    <row r="47">
      <c r="A47"/>
      <c r="B47"/>
      <c r="C47"/>
      <c r="D47"/>
    </row>
    <row r="48">
      <c r="A48" t="s" s="19">
        <v>22</v>
      </c>
      <c r="B48"/>
      <c r="C48"/>
      <c r="D48"/>
    </row>
  </sheetData>
  <sheetProtection sheet="1" formatRows="0" formatColumns="0"/>
  <mergeCells count="19">
    <mergeCell ref="A1:D1"/>
    <mergeCell ref="A2:D2"/>
    <mergeCell ref="A4:D4"/>
    <mergeCell ref="B5:D5"/>
    <mergeCell ref="B6:D6"/>
    <mergeCell ref="B15:D15"/>
    <mergeCell ref="B23:D23"/>
    <mergeCell ref="B24:D24"/>
    <mergeCell ref="B30:D30"/>
    <mergeCell ref="B31:D31"/>
    <mergeCell ref="B34:D34"/>
    <mergeCell ref="B35:D35"/>
    <mergeCell ref="A37:D37"/>
    <mergeCell ref="B38:D38"/>
    <mergeCell ref="A40:D40"/>
    <mergeCell ref="B41:D41"/>
    <mergeCell ref="A43:D43"/>
    <mergeCell ref="B44:D44"/>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2026-10-30T14:28:55Z</dcterms:created>
  <dc:title>CASSOULET TOULOUSAIN — BASE ÉPA</dc:title>
  <dc:subject/>
  <dc:creator>CUIS.web</dc:creator>
  <cp:lastModifiedBy/>
  <cp:keywords/>
  <dc:description>Export automatique — moteur récursif d'origine : Bernard Vandendaele</dc:description>
  <cp:category/>
  <dc:language>en-US</dc:language>
  <dcterms:modified xsi:type="dcterms:W3CDTF">2026-10-30T14:28:55Z</dcterms:modified>
  <cp:revision>1</cp:revision>
</cp:coreProperties>
</file>