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SAGNES AL FORNO — SAUCE TOMAT" sheetId="1" r:id="rId1"/>
    <sheet name="SAUCE CRÈME" sheetId="2" r:id="rId2"/>
    <sheet name="SAUCE TOMATE" sheetId="3" r:id="rId3"/>
    <sheet name="Concentré de tomate — boîte 5/1" sheetId="4" r:id="rId4"/>
    <sheet name="FOND BLANC DE VEAU" sheetId="5" r:id="rId5"/>
  </sheets>
</workbook>
</file>

<file path=xl/sharedStrings.xml><?xml version="1.0" encoding="utf-8"?>
<sst xmlns="http://schemas.openxmlformats.org/spreadsheetml/2006/main" count="73" uniqueCount="73">
  <si>
    <t>LASAGNES AL FORNO — SAUCE TOMATE SIMPLE</t>
  </si>
  <si>
    <t>Annotations</t>
  </si>
  <si>
    <t>Quantité souhaitée</t>
  </si>
  <si>
    <t>pc</t>
  </si>
  <si>
    <t>référence : 100 pc</t>
  </si>
  <si>
    <t>LASAGNES AL FORNO — SAUCE TOMATE SIMPLE  GRO_CDC_144B</t>
  </si>
  <si>
    <t>Ingrédients</t>
  </si>
  <si>
    <t xml:space="preserve">    Plaques de lasagnes (23x13)</t>
  </si>
  <si>
    <t>kg</t>
  </si>
  <si>
    <t xml:space="preserve">    OIGNON jaune France cat.I 60-80mm</t>
  </si>
  <si>
    <t xml:space="preserve">    SAUCE CRÈME — voir l'onglet "SAUCE CRÈME"</t>
  </si>
  <si>
    <t>lt</t>
  </si>
  <si>
    <t xml:space="preserve">    Emmental râpé vrac</t>
  </si>
  <si>
    <t xml:space="preserve">    Ails pelés 4G</t>
  </si>
  <si>
    <t xml:space="preserve">    Piment de Cayenne</t>
  </si>
  <si>
    <t xml:space="preserve">    Parmesan râpé (Parmigiano)</t>
  </si>
  <si>
    <t xml:space="preserve">    HUILE OLIVE (L) (conv.)</t>
  </si>
  <si>
    <t xml:space="preserve">    Viande hachée 20% MG IQF UE</t>
  </si>
  <si>
    <t xml:space="preserve">    SAUCE TOMATE — voir l'onglet "SAUCE TOMATE"</t>
  </si>
  <si>
    <t xml:space="preserve">    Sel fin de cuisine</t>
  </si>
  <si>
    <t xml:space="preserve">    Poivre noir moulu</t>
  </si>
  <si>
    <t>1.</t>
  </si>
  <si>
    <t>2.</t>
  </si>
  <si>
    <t>3.</t>
  </si>
  <si>
    <t>4.</t>
  </si>
  <si>
    <t>5.</t>
  </si>
  <si>
    <t>6.</t>
  </si>
  <si>
    <t>Cuire les lasagnes au four — Cuisez 35 à 40 minutes en position vapeur, puis finissez 10 minutes en chaleur sèche à +210°C pour gratiner.</t>
  </si>
  <si>
    <t>7.</t>
  </si>
  <si>
    <t>Servir — Détaillez chaque bac en 12 parts, dressez bien chaud.</t>
  </si>
  <si>
    <t>CUIS.web — Portage du CUIS Clipper de 1992 par Palika &amp; Bernard Vandendaele (créateur du moteur récursif d'origine)</t>
  </si>
  <si>
    <t>SAUCE CRÈME</t>
  </si>
  <si>
    <t>Quantité totale à produire (cumulée)</t>
  </si>
  <si>
    <t>référence : 10 lt — lot unique couvrant tous les usages</t>
  </si>
  <si>
    <t>SAUCE CRÈME  GRO_CDC_200Cr</t>
  </si>
  <si>
    <t xml:space="preserve">    LAIT UHT demi écrémé France outre 10 litres</t>
  </si>
  <si>
    <t xml:space="preserve">    Noix de muscade moulue</t>
  </si>
  <si>
    <t xml:space="preserve">    Farine de blé T55</t>
  </si>
  <si>
    <t xml:space="preserve">    Beurre doux 82% MG plaquette</t>
  </si>
  <si>
    <t xml:space="preserve">    Poivre blanc moulu</t>
  </si>
  <si>
    <t xml:space="preserve">    Crème fraîche liquide 15% MG allégée</t>
  </si>
  <si>
    <t>SAUCE TOMATE</t>
  </si>
  <si>
    <t>référence : 8,5 lt — lot unique couvrant tous les usages</t>
  </si>
  <si>
    <t>SAUCE TOMATE  GRO_CDC_204</t>
  </si>
  <si>
    <t xml:space="preserve">    Concentré de tomate — boîte 5/1 (collectivité) — voir l'onglet "Concentré de tomate — boîte 5/1"</t>
  </si>
  <si>
    <t xml:space="preserve">    FOND BLANC DE VEAU — voir l'onglet "FOND BLANC DE VEAU"</t>
  </si>
  <si>
    <t xml:space="preserve">    Oignons émincés surgelés</t>
  </si>
  <si>
    <t xml:space="preserve">    Margarine de pâtisserie 80% MG</t>
  </si>
  <si>
    <t xml:space="preserve">    Herbes de Provence</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</si>
  <si>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</si>
  <si>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</si>
  <si>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</si>
  <si>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</si>
  <si>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</si>
  <si>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FOND BLANC DE VEAU</t>
  </si>
  <si>
    <t>référence : 1 lt — lot unique couvrant tous les usages</t>
  </si>
  <si>
    <t>FOND BLANC DE VEAU  GRO_CDR_B264</t>
  </si>
  <si>
    <t xml:space="preserve">    Os et parures maigres de veau</t>
  </si>
  <si>
    <t xml:space="preserve">    Os de veau (pieds, jarret)</t>
  </si>
  <si>
    <t xml:space="preserve">    CAROTTE France extra colis 12kg</t>
  </si>
  <si>
    <t xml:space="preserve">    POIREAU France cat.I</t>
  </si>
  <si>
    <t xml:space="preserve">    CÉLERI-BRANCHE vert France cat.I</t>
  </si>
  <si>
    <t xml:space="preserve">    Eau (robinet - moy. France 2026)</t>
  </si>
  <si>
    <t xml:space="preserve">    Clous de girofle (par 20) (conv.)</t>
  </si>
  <si>
    <t xml:space="preserve">    Poivre noir en grains entiers</t>
  </si>
  <si>
    <t>[CONCASSER] Mise en place du poste de travail — Réunir les denrées, le matériel de préparation et de cuisson. Contrôler la fraîcheur et la qualité des produits.</t>
  </si>
  <si>
    <t>ℹ Découper en morceaux — réunir dans une grande marmite — couvrir d'eau froide — porter à ébullition 3 à 4 minutes — rafraîchir</t>
  </si>
  <si>
    <t>[ÉPLUCHER] Concasser finement les os ou les carcasses et les abattis ; découper la viande en morceaux, habiller et brider la ou les volailles s'il y a lieu.</t>
  </si>
  <si>
    <t>ℹ Bien rincer et égoutter dans une passoire — rincer le rondeau</t>
  </si>
  <si>
    <t>ℹ Replacer les ingrédients de base dans le récipient — mouiller avec de l'eau froide — porter à ébullition</t>
  </si>
  <si>
    <t>[ÉCUMER] Marquer le fond blanc en cuisson — Replacer les ingrédients de base, mouiller à l'eau froide, porter à ébullition, écumer et dégraisser.</t>
  </si>
  <si>
    <t>ℹ Écumer abondamment dès la première ébullition</t>
  </si>
  <si>
    <t>ℹ Éplucher et laver tous les légumes — tailler les carottes en tronçons — piquer ou clouter les oignons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</si>
</sst>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B2*0.085</f>
        <v>8.5</v>
      </c>
      <c r="D6" t="s">
        <v>8</v>
      </c>
      <c r="E6" t="s" s="8"/>
    </row>
    <row r="7">
      <c r="A7"/>
      <c r="B7" t="s">
        <v>9</v>
      </c>
      <c r="C7" s="10">
        <f>B2*0.025</f>
        <v>2.5</v>
      </c>
      <c r="D7" t="s">
        <v>8</v>
      </c>
      <c r="E7" t="s" s="8"/>
    </row>
    <row r="8">
      <c r="A8"/>
      <c r="B8" t="s">
        <v>10</v>
      </c>
      <c r="C8" s="10">
        <f>B2*0.2</f>
        <v>20</v>
      </c>
      <c r="D8" t="s">
        <v>11</v>
      </c>
      <c r="E8" t="s" s="8"/>
    </row>
    <row r="9">
      <c r="A9"/>
      <c r="B9" t="s">
        <v>12</v>
      </c>
      <c r="C9" s="10">
        <f>B2*0.02</f>
        <v>2</v>
      </c>
      <c r="D9" t="s">
        <v>8</v>
      </c>
      <c r="E9" t="s" s="8"/>
    </row>
    <row r="10">
      <c r="A10"/>
      <c r="B10" t="s">
        <v>13</v>
      </c>
      <c r="C10" s="10">
        <f>B2*0.002</f>
        <v>0.2</v>
      </c>
      <c r="D10" t="s">
        <v>8</v>
      </c>
      <c r="E10" t="s" s="8"/>
    </row>
    <row r="11">
      <c r="A11"/>
      <c r="B11" t="s">
        <v>14</v>
      </c>
      <c r="C11" s="10">
        <f>B2*0.00002</f>
        <v>0.002</v>
      </c>
      <c r="D11" t="s">
        <v>8</v>
      </c>
      <c r="E11" t="s" s="8"/>
    </row>
    <row r="12">
      <c r="A12"/>
      <c r="B12" t="s">
        <v>15</v>
      </c>
      <c r="C12" s="10">
        <f>B2*0.01</f>
        <v>1</v>
      </c>
      <c r="D12" t="s">
        <v>8</v>
      </c>
      <c r="E12" t="s" s="8"/>
    </row>
    <row r="13">
      <c r="A13"/>
      <c r="B13" t="s">
        <v>16</v>
      </c>
      <c r="C13" s="10">
        <f>B2*0.005</f>
        <v>0.5</v>
      </c>
      <c r="D13" t="s">
        <v>11</v>
      </c>
      <c r="E13" t="s" s="8"/>
    </row>
    <row r="14">
      <c r="A14"/>
      <c r="B14" t="s">
        <v>17</v>
      </c>
      <c r="C14" s="10">
        <f>B2*0.14</f>
        <v>14</v>
      </c>
      <c r="D14" t="s">
        <v>8</v>
      </c>
      <c r="E14" t="s" s="8"/>
    </row>
    <row r="15">
      <c r="A15"/>
      <c r="B15" t="s">
        <v>18</v>
      </c>
      <c r="C15" s="10">
        <f>B2*0.03</f>
        <v>3</v>
      </c>
      <c r="D15" t="s">
        <v>11</v>
      </c>
      <c r="E15" t="s" s="8"/>
    </row>
    <row r="16">
      <c r="A16"/>
      <c r="B16" t="s">
        <v>19</v>
      </c>
      <c r="C16" s="10">
        <f>B2*0.00073</f>
        <v>0.073</v>
      </c>
      <c r="D16" t="s">
        <v>8</v>
      </c>
      <c r="E16" t="s" s="8"/>
    </row>
    <row r="17">
      <c r="A17"/>
      <c r="B17" t="s">
        <v>20</v>
      </c>
      <c r="C17" s="10">
        <f>B2*0.00007</f>
        <v>0.007</v>
      </c>
      <c r="D17" t="s">
        <v>8</v>
      </c>
      <c r="E17" t="s" s="8"/>
    </row>
    <row r="18">
      <c r="A18"/>
      <c r="B18"/>
      <c r="C18"/>
      <c r="D18"/>
      <c r="E18" t="s" s="8"/>
    </row>
    <row r="19">
      <c r="A19" t="s" s="11">
        <v>21</v>
      </c>
      <c r="B19" t="inlineStr" s="12">
        <is>
          <t>Mise en place du poste de travail — Vérifiez les DLC, pesez et mesurez toutes les denrées, sélectionnez le matériel. Désinfectez le matériel et le poste de travail suivant les protocoles.</t>
        </is>
      </c>
      <c r="C19"/>
      <c r="D19"/>
      <c r="E19" t="s" s="8"/>
    </row>
    <row r="20">
      <c r="A20" t="s" s="11">
        <v>22</v>
      </c>
      <c r="B20" t="inlineStr" s="12">
        <is>
          <t>Préparations préliminaires — Hachez les oignons et l'ail s'ils ne sont pas déjà préparés. Râpez l'emmenthal et le parmesan si nécessaire. Réservez chaque élément séparément au froid en attente d'utilisation.</t>
        </is>
      </c>
      <c r="C20"/>
      <c r="D20"/>
      <c r="E20" t="s" s="8"/>
    </row>
    <row r="21">
      <c r="A21"/>
      <c r="B21" t="s">
        <v>12</v>
      </c>
      <c r="C21" s="10">
        <f>B2*0.02</f>
        <v>2</v>
      </c>
      <c r="D21" t="s">
        <v>8</v>
      </c>
      <c r="E21" t="s" s="8"/>
    </row>
    <row r="22">
      <c r="A22"/>
      <c r="B22" t="s">
        <v>15</v>
      </c>
      <c r="C22" s="10">
        <f>B2*0.01</f>
        <v>1</v>
      </c>
      <c r="D22" t="s">
        <v>8</v>
      </c>
      <c r="E22" t="s" s="8"/>
    </row>
    <row r="23">
      <c r="A23" t="s" s="11">
        <v>23</v>
      </c>
      <c r="B23" t="inlineStr" s="12">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C23"/>
      <c r="D23"/>
      <c r="E23" t="s" s="8"/>
    </row>
    <row r="24">
      <c r="A24"/>
      <c r="B24" t="s">
        <v>9</v>
      </c>
      <c r="C24" s="10">
        <f>B2*0.025</f>
        <v>2.5</v>
      </c>
      <c r="D24" t="s">
        <v>8</v>
      </c>
      <c r="E24" t="s" s="8"/>
    </row>
    <row r="25">
      <c r="A25"/>
      <c r="B25" t="s">
        <v>13</v>
      </c>
      <c r="C25" s="10">
        <f>B2*0.002</f>
        <v>0.2</v>
      </c>
      <c r="D25" t="s">
        <v>8</v>
      </c>
      <c r="E25" t="s" s="8"/>
    </row>
    <row r="26">
      <c r="A26"/>
      <c r="B26" t="s">
        <v>16</v>
      </c>
      <c r="C26" s="10">
        <f>B2*0.005</f>
        <v>0.5</v>
      </c>
      <c r="D26" t="s">
        <v>11</v>
      </c>
      <c r="E26" t="s" s="8"/>
    </row>
    <row r="27">
      <c r="A27"/>
      <c r="B27" t="s">
        <v>17</v>
      </c>
      <c r="C27" s="10">
        <f>B2*0.14</f>
        <v>14</v>
      </c>
      <c r="D27" t="s">
        <v>8</v>
      </c>
      <c r="E27" t="s" s="8"/>
    </row>
    <row r="28">
      <c r="A28"/>
      <c r="B28" t="s">
        <v>18</v>
      </c>
      <c r="C28" s="10">
        <f>B2*0.03</f>
        <v>3</v>
      </c>
      <c r="D28" t="s">
        <v>11</v>
      </c>
      <c r="E28" t="s" s="8"/>
    </row>
    <row r="29">
      <c r="A29"/>
      <c r="B29" t="s">
        <v>19</v>
      </c>
      <c r="C29" s="10">
        <f>B2*0.00073</f>
        <v>0.073</v>
      </c>
      <c r="D29" t="s">
        <v>8</v>
      </c>
      <c r="E29" t="s" s="8"/>
    </row>
    <row r="30">
      <c r="A30"/>
      <c r="B30" t="s">
        <v>20</v>
      </c>
      <c r="C30" s="10">
        <f>B2*0.00007</f>
        <v>0.007</v>
      </c>
      <c r="D30" t="s">
        <v>8</v>
      </c>
      <c r="E30" t="s" s="8"/>
    </row>
    <row r="31">
      <c r="A31" t="s" s="11">
        <v>24</v>
      </c>
      <c r="B31" t="inlineStr" s="12">
        <is>
          <t>Confectionner la sauce béchamel — Réalisez un roux avec le beurre et la farine. Mouillez au lait en fouettant pour éviter les grumeaux. Ajoutez la crème fraîche. Assaisonnez de sel, poivre blanc, piment de Cayenne et muscade.</t>
        </is>
      </c>
      <c r="C31"/>
      <c r="D31"/>
      <c r="E31" t="s" s="8"/>
    </row>
    <row r="32">
      <c r="A32"/>
      <c r="B32" t="s">
        <v>14</v>
      </c>
      <c r="C32" s="10">
        <f>B2*0.00002</f>
        <v>0.002</v>
      </c>
      <c r="D32" t="s">
        <v>8</v>
      </c>
      <c r="E32" t="s" s="8"/>
    </row>
    <row r="33">
      <c r="A33"/>
      <c r="B33" t="s">
        <v>10</v>
      </c>
      <c r="C33" s="10">
        <f>B2*0.2</f>
        <v>20</v>
      </c>
      <c r="D33" t="s">
        <v>11</v>
      </c>
      <c r="E33" t="s" s="8"/>
    </row>
    <row r="34">
      <c r="A34" t="s" s="11">
        <v>25</v>
      </c>
      <c r="B34" t="inlineStr" s="12">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C34"/>
      <c r="D34"/>
      <c r="E34" t="s" s="8"/>
    </row>
    <row r="35">
      <c r="A35"/>
      <c r="B35" t="s">
        <v>7</v>
      </c>
      <c r="C35" s="10">
        <f>B2*0.085</f>
        <v>8.5</v>
      </c>
      <c r="D35" t="s">
        <v>8</v>
      </c>
      <c r="E35" t="s" s="8"/>
    </row>
    <row r="36">
      <c r="A36" t="s" s="11">
        <v>26</v>
      </c>
      <c r="B36" t="s" s="12">
        <v>27</v>
      </c>
      <c r="C36"/>
      <c r="D36"/>
      <c r="E36" t="s" s="8"/>
    </row>
    <row r="37">
      <c r="A37" t="s" s="11">
        <v>28</v>
      </c>
      <c r="B37" t="s" s="12">
        <v>29</v>
      </c>
      <c r="C37"/>
      <c r="D37"/>
      <c r="E37" t="s" s="8"/>
    </row>
    <row r="38">
      <c r="A38" t="s" s="13">
        <v>30</v>
      </c>
      <c r="B38"/>
      <c r="C38"/>
      <c r="D38"/>
      <c r="E38" t="s" s="8"/>
    </row>
  </sheetData>
  <sheetProtection sheet="1" formatRows="0" formatColumns="0"/>
  <mergeCells count="10">
    <mergeCell ref="A1:D1"/>
    <mergeCell ref="A4:D4"/>
    <mergeCell ref="B19:D19"/>
    <mergeCell ref="B20:D20"/>
    <mergeCell ref="B23:D23"/>
    <mergeCell ref="B31:D31"/>
    <mergeCell ref="B34:D34"/>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20</v>
      </c>
      <c r="C2" t="s">
        <v>11</v>
      </c>
      <c r="D2" t="s" s="7">
        <v>33</v>
      </c>
      <c r="E2" t="s" s="8"/>
    </row>
    <row r="3">
      <c r="A3"/>
      <c r="B3"/>
      <c r="C3"/>
      <c r="D3"/>
      <c r="E3" t="s" s="8"/>
    </row>
    <row r="4">
      <c r="A4" t="s" s="9">
        <v>34</v>
      </c>
      <c r="B4"/>
      <c r="C4"/>
      <c r="D4"/>
      <c r="E4" t="s" s="8"/>
    </row>
    <row r="5">
      <c r="A5" t="s" s="4">
        <v>6</v>
      </c>
      <c r="B5"/>
      <c r="C5"/>
      <c r="D5"/>
      <c r="E5" t="s" s="8"/>
    </row>
    <row r="6">
      <c r="A6"/>
      <c r="B6" t="s">
        <v>35</v>
      </c>
      <c r="C6" s="10">
        <f>B2*0.75</f>
        <v>15</v>
      </c>
      <c r="D6" t="s">
        <v>11</v>
      </c>
      <c r="E6" t="s" s="8"/>
    </row>
    <row r="7">
      <c r="A7"/>
      <c r="B7" t="s">
        <v>36</v>
      </c>
      <c r="C7" s="10">
        <f>B2*0.0003</f>
        <v>0.006</v>
      </c>
      <c r="D7" t="s">
        <v>8</v>
      </c>
      <c r="E7" t="s" s="8"/>
    </row>
    <row r="8">
      <c r="A8"/>
      <c r="B8" t="s">
        <v>37</v>
      </c>
      <c r="C8" s="10">
        <f>B2*0.065</f>
        <v>1.3</v>
      </c>
      <c r="D8" t="s">
        <v>8</v>
      </c>
      <c r="E8" t="s" s="8"/>
    </row>
    <row r="9">
      <c r="A9"/>
      <c r="B9" t="s">
        <v>38</v>
      </c>
      <c r="C9" s="10">
        <f>B2*0.065</f>
        <v>1.3</v>
      </c>
      <c r="D9" t="s">
        <v>8</v>
      </c>
      <c r="E9" t="s" s="8"/>
    </row>
    <row r="10">
      <c r="A10"/>
      <c r="B10" t="s">
        <v>19</v>
      </c>
      <c r="C10" s="10">
        <f>B2*0.01</f>
        <v>0.2</v>
      </c>
      <c r="D10" t="s">
        <v>8</v>
      </c>
      <c r="E10" t="s" s="8"/>
    </row>
    <row r="11">
      <c r="A11"/>
      <c r="B11" t="s">
        <v>39</v>
      </c>
      <c r="C11" s="10">
        <f>B2*0.0006</f>
        <v>0.012</v>
      </c>
      <c r="D11" t="s">
        <v>8</v>
      </c>
      <c r="E11" t="s" s="8"/>
    </row>
    <row r="12">
      <c r="A12"/>
      <c r="B12" t="s">
        <v>40</v>
      </c>
      <c r="C12" s="10">
        <f>B2*0.25</f>
        <v>5</v>
      </c>
      <c r="D12" t="s">
        <v>11</v>
      </c>
      <c r="E12" t="s" s="8"/>
    </row>
    <row r="13">
      <c r="A13"/>
      <c r="B13"/>
      <c r="C13"/>
      <c r="D13"/>
      <c r="E13" t="s" s="8"/>
    </row>
    <row r="14">
      <c r="A14" t="s" s="11">
        <v>21</v>
      </c>
      <c r="B14" t="inlineStr" s="12">
        <is>
          <t>Confectionner la béchamel selon la recette de base (GRO_CDC_200A), en réduisant le lait de 2,5 L. Ajouter la crème fraîche en liaison terminale, hors du feu. Émulsionner au mixeur.</t>
        </is>
      </c>
      <c r="C14"/>
      <c r="D14"/>
      <c r="E14" t="s" s="8"/>
    </row>
    <row r="15">
      <c r="A15"/>
      <c r="B15" t="s">
        <v>35</v>
      </c>
      <c r="C15" s="10">
        <f>B2*0.75</f>
        <v>15</v>
      </c>
      <c r="D15" t="s">
        <v>11</v>
      </c>
      <c r="E15" t="s" s="8"/>
    </row>
    <row r="16">
      <c r="A16"/>
      <c r="B16" t="s">
        <v>36</v>
      </c>
      <c r="C16" s="10">
        <f>B2*0.0003</f>
        <v>0.006</v>
      </c>
      <c r="D16" t="s">
        <v>8</v>
      </c>
      <c r="E16" t="s" s="8"/>
    </row>
    <row r="17">
      <c r="A17"/>
      <c r="B17" t="s">
        <v>37</v>
      </c>
      <c r="C17" s="10">
        <f>B2*0.065</f>
        <v>1.3</v>
      </c>
      <c r="D17" t="s">
        <v>8</v>
      </c>
      <c r="E17" t="s" s="8"/>
    </row>
    <row r="18">
      <c r="A18"/>
      <c r="B18" t="s">
        <v>38</v>
      </c>
      <c r="C18" s="10">
        <f>B2*0.065</f>
        <v>1.3</v>
      </c>
      <c r="D18" t="s">
        <v>8</v>
      </c>
      <c r="E18" t="s" s="8"/>
    </row>
    <row r="19">
      <c r="A19"/>
      <c r="B19" t="s">
        <v>19</v>
      </c>
      <c r="C19" s="10">
        <f>B2*0.01</f>
        <v>0.2</v>
      </c>
      <c r="D19" t="s">
        <v>8</v>
      </c>
      <c r="E19" t="s" s="8"/>
    </row>
    <row r="20">
      <c r="A20"/>
      <c r="B20" t="s">
        <v>39</v>
      </c>
      <c r="C20" s="10">
        <f>B2*0.0006</f>
        <v>0.012</v>
      </c>
      <c r="D20" t="s">
        <v>8</v>
      </c>
      <c r="E20" t="s" s="8"/>
    </row>
    <row r="21">
      <c r="A21"/>
      <c r="B21" t="s">
        <v>40</v>
      </c>
      <c r="C21" s="10">
        <f>B2*0.25</f>
        <v>5</v>
      </c>
      <c r="D21" t="s">
        <v>11</v>
      </c>
      <c r="E21" t="s" s="8"/>
    </row>
    <row r="22">
      <c r="A22" t="s" s="13">
        <v>30</v>
      </c>
      <c r="B22"/>
      <c r="C22"/>
      <c r="D22"/>
      <c r="E22" t="s" s="8"/>
    </row>
  </sheetData>
  <sheetProtection sheet="1" formatRows="0" formatColumns="0"/>
  <mergeCells count="4">
    <mergeCell ref="A1:D1"/>
    <mergeCell ref="A4:D4"/>
    <mergeCell ref="B14:D14"/>
    <mergeCell ref="A22:D2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32</v>
      </c>
      <c r="B2" s="14">
        <v>3</v>
      </c>
      <c r="C2" t="s">
        <v>11</v>
      </c>
      <c r="D2" t="s" s="7">
        <v>42</v>
      </c>
      <c r="E2" t="s" s="8"/>
    </row>
    <row r="3">
      <c r="A3"/>
      <c r="B3"/>
      <c r="C3"/>
      <c r="D3"/>
      <c r="E3" t="s" s="8"/>
    </row>
    <row r="4">
      <c r="A4" t="s" s="9">
        <v>43</v>
      </c>
      <c r="B4"/>
      <c r="C4"/>
      <c r="D4"/>
      <c r="E4" t="s" s="8"/>
    </row>
    <row r="5">
      <c r="A5" t="s" s="4">
        <v>6</v>
      </c>
      <c r="B5"/>
      <c r="C5"/>
      <c r="D5"/>
      <c r="E5" t="s" s="8"/>
    </row>
    <row r="6">
      <c r="A6"/>
      <c r="B6" t="s">
        <v>44</v>
      </c>
      <c r="C6" s="10">
        <f>B2*0.4588235294</f>
        <v>1.376471</v>
      </c>
      <c r="D6" t="s">
        <v>8</v>
      </c>
      <c r="E6" t="s" s="8"/>
    </row>
    <row r="7">
      <c r="A7"/>
      <c r="B7" t="s">
        <v>45</v>
      </c>
      <c r="C7" s="10">
        <f>B2*0.7058823529</f>
        <v>2.117647</v>
      </c>
      <c r="D7" t="s">
        <v>11</v>
      </c>
      <c r="E7" t="s" s="8"/>
    </row>
    <row r="8">
      <c r="A8"/>
      <c r="B8" t="s">
        <v>46</v>
      </c>
      <c r="C8" s="10">
        <f>B2*0.1764705882</f>
        <v>0.529412</v>
      </c>
      <c r="D8" t="s">
        <v>8</v>
      </c>
      <c r="E8" t="s" s="8"/>
    </row>
    <row r="9">
      <c r="A9"/>
      <c r="B9" t="s">
        <v>37</v>
      </c>
      <c r="C9" s="10">
        <f>B2*0.0235294118</f>
        <v>0.070588</v>
      </c>
      <c r="D9" t="s">
        <v>8</v>
      </c>
      <c r="E9" t="s" s="8"/>
    </row>
    <row r="10">
      <c r="A10"/>
      <c r="B10" t="s">
        <v>47</v>
      </c>
      <c r="C10" s="10">
        <f>B2*0.0588235294</f>
        <v>0.176471</v>
      </c>
      <c r="D10" t="s">
        <v>8</v>
      </c>
      <c r="E10" t="s" s="8"/>
    </row>
    <row r="11">
      <c r="A11"/>
      <c r="B11" t="s">
        <v>48</v>
      </c>
      <c r="C11" s="10">
        <f>B2*0.0017647059</f>
        <v>0.005294</v>
      </c>
      <c r="D11" t="s">
        <v>8</v>
      </c>
      <c r="E11" t="s" s="8"/>
    </row>
    <row r="12">
      <c r="A12"/>
      <c r="B12" t="s">
        <v>13</v>
      </c>
      <c r="C12" s="10">
        <f>B2*0.0235294118</f>
        <v>0.070588</v>
      </c>
      <c r="D12" t="s">
        <v>8</v>
      </c>
      <c r="E12" t="s" s="8"/>
    </row>
    <row r="13">
      <c r="A13"/>
      <c r="B13" t="s">
        <v>49</v>
      </c>
      <c r="C13" s="10">
        <f>B2*0.0117647059</f>
        <v>0.035294</v>
      </c>
      <c r="D13" t="s">
        <v>8</v>
      </c>
      <c r="E13" t="s" s="8"/>
    </row>
    <row r="14">
      <c r="A14"/>
      <c r="B14" t="s">
        <v>19</v>
      </c>
      <c r="C14" s="10">
        <f>B2*0.0035294118</f>
        <v>0.010588</v>
      </c>
      <c r="D14" t="s">
        <v>8</v>
      </c>
      <c r="E14" t="s" s="8"/>
    </row>
    <row r="15">
      <c r="A15"/>
      <c r="B15" t="s">
        <v>20</v>
      </c>
      <c r="C15" s="10">
        <f>B2*0.0011764706</f>
        <v>0.003529</v>
      </c>
      <c r="D15" t="s">
        <v>8</v>
      </c>
      <c r="E15" t="s" s="8"/>
    </row>
    <row r="16">
      <c r="A16"/>
      <c r="B16"/>
      <c r="C16"/>
      <c r="D16"/>
      <c r="E16" t="s" s="8"/>
    </row>
    <row r="17">
      <c r="A17" t="s" s="11">
        <v>21</v>
      </c>
      <c r="B17" t="inlineStr" s="12">
        <is>
          <t>Mise en place du poste de travail — Vérifier les D.L.C., peser les denrées, sélectionner le matériel. Désinfecter le matériel et le poste de travail suivant les protocoles.</t>
        </is>
      </c>
      <c r="C17"/>
      <c r="D17"/>
      <c r="E17" t="s" s="8"/>
    </row>
    <row r="18">
      <c r="A18" t="s" s="11">
        <v>22</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45</v>
      </c>
      <c r="C19" s="10">
        <f>B2*0.7058823529</f>
        <v>2.117647</v>
      </c>
      <c r="D19" t="s">
        <v>11</v>
      </c>
      <c r="E19" t="s" s="8"/>
    </row>
    <row r="20">
      <c r="A20"/>
      <c r="B20" t="s">
        <v>44</v>
      </c>
      <c r="C20" s="10">
        <f>B2*0.4588235294</f>
        <v>1.376471</v>
      </c>
      <c r="D20" t="s">
        <v>8</v>
      </c>
      <c r="E20" t="s" s="8"/>
    </row>
    <row r="21">
      <c r="A21" t="s" s="11">
        <v>23</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46</v>
      </c>
      <c r="C22" s="10">
        <f>B2*0.1764705882</f>
        <v>0.529412</v>
      </c>
      <c r="D22" t="s">
        <v>8</v>
      </c>
      <c r="E22" t="s" s="8"/>
    </row>
    <row r="23">
      <c r="A23"/>
      <c r="B23" t="s">
        <v>37</v>
      </c>
      <c r="C23" s="10">
        <f>B2*0.0235294118</f>
        <v>0.070588</v>
      </c>
      <c r="D23" t="s">
        <v>8</v>
      </c>
      <c r="E23" t="s" s="8"/>
    </row>
    <row r="24">
      <c r="A24"/>
      <c r="B24" t="s">
        <v>47</v>
      </c>
      <c r="C24" s="10">
        <f>B2*0.0588235294</f>
        <v>0.176471</v>
      </c>
      <c r="D24" t="s">
        <v>8</v>
      </c>
      <c r="E24" t="s" s="8"/>
    </row>
    <row r="25">
      <c r="A25"/>
      <c r="B25" t="s">
        <v>48</v>
      </c>
      <c r="C25" s="10">
        <f>B2*0.0017647059</f>
        <v>0.005294</v>
      </c>
      <c r="D25" t="s">
        <v>8</v>
      </c>
      <c r="E25" t="s" s="8"/>
    </row>
    <row r="26">
      <c r="A26"/>
      <c r="B26" t="s">
        <v>13</v>
      </c>
      <c r="C26" s="10">
        <f>B2*0.0235294118</f>
        <v>0.070588</v>
      </c>
      <c r="D26" t="s">
        <v>8</v>
      </c>
      <c r="E26" t="s" s="8"/>
    </row>
    <row r="27">
      <c r="A27"/>
      <c r="B27" t="s">
        <v>49</v>
      </c>
      <c r="C27" s="10">
        <f>B2*0.0117647059</f>
        <v>0.035294</v>
      </c>
      <c r="D27" t="s">
        <v>8</v>
      </c>
      <c r="E27" t="s" s="8"/>
    </row>
    <row r="28">
      <c r="A28"/>
      <c r="B28" t="s">
        <v>19</v>
      </c>
      <c r="C28" s="10">
        <f>B2*0.0035294118</f>
        <v>0.010588</v>
      </c>
      <c r="D28" t="s">
        <v>8</v>
      </c>
      <c r="E28" t="s" s="8"/>
    </row>
    <row r="29">
      <c r="A29"/>
      <c r="B29" t="s">
        <v>20</v>
      </c>
      <c r="C29" s="10">
        <f>B2*0.0011764706</f>
        <v>0.003529</v>
      </c>
      <c r="D29" t="s">
        <v>8</v>
      </c>
      <c r="E29" t="s" s="8"/>
    </row>
    <row r="30">
      <c r="A30" t="s" s="11">
        <v>24</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30</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32</v>
      </c>
      <c r="B2" s="14">
        <v>1.376471</v>
      </c>
      <c r="C2" t="s">
        <v>8</v>
      </c>
      <c r="D2" t="s" s="7">
        <v>51</v>
      </c>
      <c r="E2" t="s" s="8"/>
    </row>
    <row r="3">
      <c r="A3"/>
      <c r="B3"/>
      <c r="C3"/>
      <c r="D3"/>
      <c r="E3" t="s" s="8"/>
    </row>
    <row r="4">
      <c r="A4" t="s" s="9">
        <v>52</v>
      </c>
      <c r="B4"/>
      <c r="C4"/>
      <c r="D4"/>
      <c r="E4" t="s" s="8"/>
    </row>
    <row r="5">
      <c r="A5" t="s" s="4">
        <v>6</v>
      </c>
      <c r="B5"/>
      <c r="C5"/>
      <c r="D5"/>
      <c r="E5" t="s" s="8"/>
    </row>
    <row r="6">
      <c r="A6"/>
      <c r="B6" t="s">
        <v>53</v>
      </c>
      <c r="C6" s="10">
        <f>B2*0.2222222222</f>
        <v>0.305882</v>
      </c>
      <c r="D6" t="s">
        <v>3</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30</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32</v>
      </c>
      <c r="B2" s="14">
        <v>2.117647</v>
      </c>
      <c r="C2" t="s">
        <v>11</v>
      </c>
      <c r="D2" t="s" s="7">
        <v>55</v>
      </c>
      <c r="E2" t="s" s="8"/>
    </row>
    <row r="3">
      <c r="A3"/>
      <c r="B3"/>
      <c r="C3"/>
      <c r="D3"/>
      <c r="E3" t="s" s="8"/>
    </row>
    <row r="4">
      <c r="A4" t="s" s="9">
        <v>56</v>
      </c>
      <c r="B4"/>
      <c r="C4"/>
      <c r="D4"/>
      <c r="E4" t="s" s="8"/>
    </row>
    <row r="5">
      <c r="A5" t="s" s="4">
        <v>6</v>
      </c>
      <c r="B5"/>
      <c r="C5"/>
      <c r="D5"/>
      <c r="E5" t="s" s="8"/>
    </row>
    <row r="6">
      <c r="A6"/>
      <c r="B6" t="s">
        <v>57</v>
      </c>
      <c r="C6" s="10">
        <f>B2*0.5</f>
        <v>1.058824</v>
      </c>
      <c r="D6" t="s">
        <v>8</v>
      </c>
      <c r="E6" t="s" s="8"/>
    </row>
    <row r="7">
      <c r="A7"/>
      <c r="B7" t="s">
        <v>58</v>
      </c>
      <c r="C7" s="10">
        <f>B2*0.5</f>
        <v>1.058824</v>
      </c>
      <c r="D7" t="s">
        <v>8</v>
      </c>
      <c r="E7" t="s" s="8"/>
    </row>
    <row r="8">
      <c r="A8"/>
      <c r="B8" t="s">
        <v>59</v>
      </c>
      <c r="C8" s="10">
        <f>B2*0.1</f>
        <v>0.211765</v>
      </c>
      <c r="D8" t="s">
        <v>8</v>
      </c>
      <c r="E8" t="s" s="8"/>
    </row>
    <row r="9">
      <c r="A9"/>
      <c r="B9" t="s">
        <v>9</v>
      </c>
      <c r="C9" s="10">
        <f>B2*0.1</f>
        <v>0.211765</v>
      </c>
      <c r="D9" t="s">
        <v>8</v>
      </c>
      <c r="E9" t="s" s="8"/>
    </row>
    <row r="10">
      <c r="A10"/>
      <c r="B10" t="s">
        <v>60</v>
      </c>
      <c r="C10" s="10">
        <f>B2*0.2</f>
        <v>0.423529</v>
      </c>
      <c r="D10" t="s">
        <v>8</v>
      </c>
      <c r="E10" t="s" s="8"/>
    </row>
    <row r="11">
      <c r="A11"/>
      <c r="B11" t="s">
        <v>61</v>
      </c>
      <c r="C11" s="10">
        <f>B2*0.08</f>
        <v>0.169412</v>
      </c>
      <c r="D11" t="s">
        <v>8</v>
      </c>
      <c r="E11" t="s" s="8"/>
    </row>
    <row r="12">
      <c r="A12"/>
      <c r="B12" t="s">
        <v>62</v>
      </c>
      <c r="C12" s="10">
        <f>B2*1.5</f>
        <v>3.176471</v>
      </c>
      <c r="D12" t="s">
        <v>11</v>
      </c>
      <c r="E12" t="s" s="8"/>
    </row>
    <row r="13">
      <c r="A13"/>
      <c r="B13" t="s">
        <v>63</v>
      </c>
      <c r="C13" s="10">
        <f>B2*1</f>
        <v>2.117647</v>
      </c>
      <c r="D13" t="s">
        <v>3</v>
      </c>
      <c r="E13" t="s" s="8"/>
    </row>
    <row r="14">
      <c r="A14"/>
      <c r="B14" t="s">
        <v>64</v>
      </c>
      <c r="C14" s="10">
        <f>B2*0.001</f>
        <v>0.002118</v>
      </c>
      <c r="D14" t="s">
        <v>8</v>
      </c>
      <c r="E14" t="s" s="8"/>
    </row>
    <row r="15">
      <c r="A15"/>
      <c r="B15"/>
      <c r="C15"/>
      <c r="D15"/>
      <c r="E15" t="s" s="8"/>
    </row>
    <row r="16">
      <c r="A16" t="s" s="11">
        <v>21</v>
      </c>
      <c r="B16" t="s" s="12">
        <v>65</v>
      </c>
      <c r="C16"/>
      <c r="D16"/>
      <c r="E16" t="s" s="8"/>
    </row>
    <row r="17">
      <c r="A17"/>
      <c r="B17" t="s" s="3">
        <v>66</v>
      </c>
      <c r="C17"/>
      <c r="D17"/>
      <c r="E17" t="s" s="8"/>
    </row>
    <row r="18">
      <c r="A18" t="s" s="11">
        <v>22</v>
      </c>
      <c r="B18" t="s" s="12">
        <v>67</v>
      </c>
      <c r="C18"/>
      <c r="D18"/>
      <c r="E18" t="s" s="8"/>
    </row>
    <row r="19">
      <c r="A19"/>
      <c r="B19" t="s">
        <v>57</v>
      </c>
      <c r="C19" s="10">
        <f>B2*0.5</f>
        <v>1.058824</v>
      </c>
      <c r="D19" t="s">
        <v>8</v>
      </c>
      <c r="E19" t="s" s="8"/>
    </row>
    <row r="20">
      <c r="A20"/>
      <c r="B20" t="s">
        <v>58</v>
      </c>
      <c r="C20" s="10">
        <f>B2*0.5</f>
        <v>1.058824</v>
      </c>
      <c r="D20" t="s">
        <v>8</v>
      </c>
      <c r="E20" t="s" s="8"/>
    </row>
    <row r="21">
      <c r="A21"/>
      <c r="B21" t="s" s="3">
        <v>68</v>
      </c>
      <c r="C21"/>
      <c r="D21"/>
      <c r="E21" t="s" s="8"/>
    </row>
    <row r="22">
      <c r="A22" t="s" s="11">
        <v>23</v>
      </c>
      <c r="B22" t="inlineStr" s="12">
        <is>
          <t>[MARQUER] Blanchir les os et la viande (ils peuvent être mis à dégorger au préalable) — Mouiller à l'eau froide, porter à ébullition, laisser frémir quelques minutes en écumant ; rafraîchir à l'eau courante, rincer, égoutter ; rincer le récipient.</t>
        </is>
      </c>
      <c r="C22"/>
      <c r="D22"/>
      <c r="E22" t="s" s="8"/>
    </row>
    <row r="23">
      <c r="A23"/>
      <c r="B23" t="s" s="3">
        <v>69</v>
      </c>
      <c r="C23"/>
      <c r="D23"/>
      <c r="E23" t="s" s="8"/>
    </row>
    <row r="24">
      <c r="A24" t="s" s="11">
        <v>24</v>
      </c>
      <c r="B24" t="s" s="12">
        <v>70</v>
      </c>
      <c r="C24"/>
      <c r="D24"/>
      <c r="E24" t="s" s="8"/>
    </row>
    <row r="25">
      <c r="A25"/>
      <c r="B25" t="s">
        <v>62</v>
      </c>
      <c r="C25" s="10">
        <f>B2*1.5</f>
        <v>3.176471</v>
      </c>
      <c r="D25" t="s">
        <v>11</v>
      </c>
      <c r="E25" t="s" s="8"/>
    </row>
    <row r="26">
      <c r="A26"/>
      <c r="B26" t="s" s="3">
        <v>71</v>
      </c>
      <c r="C26"/>
      <c r="D26"/>
      <c r="E26" t="s" s="8"/>
    </row>
    <row r="27">
      <c r="A27" t="s" s="11">
        <v>25</v>
      </c>
      <c r="B27" t="inlineStr" s="12">
        <is>
          <t>[ÉPLUCHER] Préparer et ajouter la garniture aromatique — Éplucher et laver les légumes ; tailler les carottes en tronçons ; confectionner le bouquet garni avec les blancs de poireau et le céleri ; piquer l'oignon d'un clou de girofle.</t>
        </is>
      </c>
      <c r="C27"/>
      <c r="D27"/>
      <c r="E27" t="s" s="8"/>
    </row>
    <row r="28">
      <c r="A28"/>
      <c r="B28" t="s">
        <v>59</v>
      </c>
      <c r="C28" s="10">
        <f>B2*0.1</f>
        <v>0.211765</v>
      </c>
      <c r="D28" t="s">
        <v>8</v>
      </c>
      <c r="E28" t="s" s="8"/>
    </row>
    <row r="29">
      <c r="A29"/>
      <c r="B29" t="s">
        <v>9</v>
      </c>
      <c r="C29" s="10">
        <f>B2*0.1</f>
        <v>0.211765</v>
      </c>
      <c r="D29" t="s">
        <v>8</v>
      </c>
      <c r="E29" t="s" s="8"/>
    </row>
    <row r="30">
      <c r="A30"/>
      <c r="B30" t="s">
        <v>60</v>
      </c>
      <c r="C30" s="10">
        <f>B2*0.2</f>
        <v>0.423529</v>
      </c>
      <c r="D30" t="s">
        <v>8</v>
      </c>
      <c r="E30" t="s" s="8"/>
    </row>
    <row r="31">
      <c r="A31"/>
      <c r="B31" t="s">
        <v>61</v>
      </c>
      <c r="C31" s="10">
        <f>B2*0.08</f>
        <v>0.169412</v>
      </c>
      <c r="D31" t="s">
        <v>8</v>
      </c>
      <c r="E31" t="s" s="8"/>
    </row>
    <row r="32">
      <c r="A32"/>
      <c r="B32" t="s">
        <v>63</v>
      </c>
      <c r="C32" s="10">
        <f>B2*1</f>
        <v>2.117647</v>
      </c>
      <c r="D32" t="s">
        <v>3</v>
      </c>
      <c r="E32" t="s" s="8"/>
    </row>
    <row r="33">
      <c r="A33"/>
      <c r="B33" t="s" s="3">
        <v>72</v>
      </c>
      <c r="C33"/>
      <c r="D33"/>
      <c r="E33" t="s" s="8"/>
    </row>
    <row r="34">
      <c r="A34" t="s" s="11">
        <v>26</v>
      </c>
      <c r="B34" t="inlineStr" s="12">
        <is>
          <t>[MOUILLER] Maintenir à très faible ébullition durant 2 h 30 à 3 h — Écumer, dégraisser, dépouiller aussi souvent que nécessaire ; compenser l'évaporation avec un peu d'eau bouillante ; quelques grains de poivre concassé peuvent être ajoutés quelques minutes avant la fin.</t>
        </is>
      </c>
      <c r="C34"/>
      <c r="D34"/>
      <c r="E34" t="s" s="8"/>
    </row>
    <row r="35">
      <c r="A35"/>
      <c r="B35" t="s">
        <v>64</v>
      </c>
      <c r="C35" s="10">
        <f>B2*0.001</f>
        <v>0.002118</v>
      </c>
      <c r="D35" t="s">
        <v>8</v>
      </c>
      <c r="E35" t="s" s="8"/>
    </row>
    <row r="36">
      <c r="A36" t="s" s="11">
        <v>28</v>
      </c>
      <c r="B36" t="inlineStr" s="12">
        <is>
          <t>Passer le fond au chinois étamine sans le fouler ni le remuer — il doit être parfaitement limpide, non « laiteux » ; dégraisser à nouveau si nécessaire ; refroidir rapidement et réserver à couvert à + 3 °C maximum.</t>
        </is>
      </c>
      <c r="C36"/>
      <c r="D36"/>
      <c r="E36" t="s" s="8"/>
    </row>
    <row r="37">
      <c r="A37" t="s" s="13">
        <v>30</v>
      </c>
      <c r="B37"/>
      <c r="C37"/>
      <c r="D37"/>
      <c r="E37" t="s" s="8"/>
    </row>
  </sheetData>
  <sheetProtection sheet="1" formatRows="0" formatColumns="0"/>
  <mergeCells count="15">
    <mergeCell ref="A1:D1"/>
    <mergeCell ref="A4:D4"/>
    <mergeCell ref="B16:D16"/>
    <mergeCell ref="B17:D17"/>
    <mergeCell ref="B18:D18"/>
    <mergeCell ref="B21:D21"/>
    <mergeCell ref="B22:D22"/>
    <mergeCell ref="B23:D23"/>
    <mergeCell ref="B24:D24"/>
    <mergeCell ref="B26:D26"/>
    <mergeCell ref="B27:D27"/>
    <mergeCell ref="B33:D33"/>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2026-10-30T13:36:34Z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2026-10-30T13:36:34Z</dcterms:modified>
  <cp:revision>1</cp:revision>
</cp:coreProperties>
</file>