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<sst xmlns="http://schemas.openxmlformats.org/spreadsheetml/2006/main" count="164" uniqueCount="164">
  <si>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</si>
  <si>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</si>
  <si>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</si>
  <si>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</si>
  <si>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</si>
  <si>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</si>
  <si>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</si>
  <si>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</si>
  <si>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</si>
  <si>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</si>
  <si>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</si>
  <si>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</si>
  <si>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</si>
  <si>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</si>
  <si>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</si>
  <si>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</si>
  <si>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</si>
  <si>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</si>
  <si>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</si>
  <si>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</si>
  <si>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</si>
  <si>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</si>
  <si>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</si>
  <si>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</si>
  <si>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</si>
  <si>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</si>
  <si>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</si>
  <si>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</si>
  <si>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</si>
  <si>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</si>
  <si>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</si>
  <si>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</si>
  <si>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</si>
  <si>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</si>
  <si>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</si>
  <si>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</si>
  <si>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</si>
  <si>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</si>
  <si>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</si>
  <si>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</si>
  <si>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</si>
  <si>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</si>
  <si>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</si>
  <si>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</si>
  <si>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</si>
  <si>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</si>
  <si>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</si>
  <si>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</si>
  <si>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</si>
  <si>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</si>
  <si>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</si>
  <si>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</si>
  <si>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</si>
  <si>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KNORR-FBLIE-STD</t>
  </si>
  <si>
    <t>Fonds Brun Lié (Knorr Professional)</t>
  </si>
  <si>
    <t>Fonds déshydratés et poudres</t>
  </si>
  <si>
    <t>RNME101403</t>
  </si>
  <si>
    <t>Huile olive vierge extra bidon 5L</t>
  </si>
  <si>
    <t>Huiles végétales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</si>
  <si>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</si>
  <si>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</si>
  <si>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</si>
  <si>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</si>
  <si>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</si>
  <si>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</si>
  <si>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</si>
  <si>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</si>
  <si>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</si>
  <si>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</si>
  <si>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</si>
  <si>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</si>
  <si>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</si>
  <si>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</si>
  <si>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</si>
  <si>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</si>
  <si>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</si>
  <si>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</si>
  <si>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</si>
  <si>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</si>
  <si>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</si>
  <si>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</si>
  <si>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</si>
  <si>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</si>
  <si>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</si>
  <si>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</si>
  <si>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</si>
  <si>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</si>
  <si>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</si>
  <si>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</si>
  <si>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</si>
  <si>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</si>
  <si>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</si>
  <si>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</si>
  <si>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</si>
  <si>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</si>
  <si>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</si>
  <si>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</si>
  <si>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</si>
  <si>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</si>
  <si>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</si>
  <si>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</si>
  <si>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</si>
  <si>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</si>
  <si>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</si>
  <si>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</si>
  <si>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</si>
  <si>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</si>
  <si>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</si>
  <si>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</si>
  <si>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</si>
  <si>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</si>
  <si>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</si>
  <si>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</si>
  <si>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</si>
  <si>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</si>
  <si>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</si>
  <si>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</si>
  <si>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</si>
  <si>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</si>
  <si>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</si>
  <si>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</si>
  <si>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</si>
  <si>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</si>
  <si>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</si>
  <si>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</si>
  <si>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</si>
  <si>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</si>
  <si>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</si>
  <si>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</si>
  <si>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</si>
  <si>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</si>
  <si>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</si>
  <si>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</si>
  <si>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</si>
  <si>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</si>
  <si>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</si>
  <si>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</si>
  <si>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</si>
  <si>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</si>
  <si>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</si>
  <si>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</si>
  <si>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</si>
  <si>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</si>
  <si>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</si>
  <si>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</si>
  <si>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</si>
  <si>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</si>
  <si>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</si>
  <si>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</si>
  <si>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</si>
  <si>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</si>
  <si>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</si>
  <si>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</si>
  <si>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</si>
  <si>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</si>
  <si>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GRO_CDR_B264</t>
  </si>
  <si>
    <t xml:space="preserve">    Eau (robinet - moy. France 2026)</t>
  </si>
  <si>
    <t xml:space="preserve">    OIGNON jaune France cat.I 60-80mm</t>
  </si>
  <si>
    <t xml:space="preserve">    Clous de girofle (par 20) (conv.)</t>
  </si>
  <si>
    <t>6.</t>
  </si>
  <si>
    <t>7.</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</si>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</sst>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396.1415625</v>
      </c>
    </row>
    <row r="12">
      <c r="A12" t="s" s="3">
        <v>16</v>
      </c>
      <c r="B12" s="4">
        <v>36.012869318182</v>
      </c>
    </row>
    <row r="13">
      <c r="A13"/>
      <c r="B13"/>
    </row>
    <row r="14">
      <c r="A14" t="s" s="5">
        <v>17</v>
      </c>
      <c r="B14" t="s" s="5">
        <v>14</v>
      </c>
    </row>
    <row r="15">
      <c r="A15" t="s" s="5">
        <v>18</v>
      </c>
      <c r="B15" s="6">
        <v>396.1415625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10.875</v>
      </c>
      <c r="E7" s="11">
        <f>D7*$B$2</f>
        <v>10.875</v>
      </c>
      <c r="F7" t="s">
        <v>24</v>
      </c>
      <c r="G7" s="4">
        <f>E7*0.0043</f>
        <v>0.046763</v>
      </c>
    </row>
    <row r="8">
      <c r="A8" t="s">
        <v>34</v>
      </c>
      <c r="B8" t="s">
        <v>35</v>
      </c>
      <c r="C8" t="s">
        <v>36</v>
      </c>
      <c r="D8" s="9">
        <v>0.15</v>
      </c>
      <c r="E8" s="11">
        <f>D8*$B$2</f>
        <v>0.15</v>
      </c>
      <c r="F8" t="s">
        <v>37</v>
      </c>
      <c r="G8" s="4">
        <f>E8*24.02</f>
        <v>3.603</v>
      </c>
    </row>
    <row r="9">
      <c r="A9" t="s">
        <v>38</v>
      </c>
      <c r="B9" t="s">
        <v>39</v>
      </c>
      <c r="C9" t="s">
        <v>40</v>
      </c>
      <c r="D9" s="9">
        <v>3</v>
      </c>
      <c r="E9" s="11">
        <f>D9*$B$2</f>
        <v>3</v>
      </c>
      <c r="F9" t="s">
        <v>41</v>
      </c>
      <c r="G9" s="4">
        <f>E9*12.6</f>
        <v>37.8</v>
      </c>
    </row>
    <row r="10">
      <c r="A10" t="s">
        <v>42</v>
      </c>
      <c r="B10" t="s">
        <v>43</v>
      </c>
      <c r="C10" t="s">
        <v>44</v>
      </c>
      <c r="D10" s="9">
        <v>0.0002</v>
      </c>
      <c r="E10" s="11">
        <f>D10*$B$2</f>
        <v>0.0002</v>
      </c>
      <c r="F10" t="s">
        <v>45</v>
      </c>
      <c r="G10" s="4">
        <f>E10*25</f>
        <v>0.005</v>
      </c>
    </row>
    <row r="11">
      <c r="A11" t="s">
        <v>46</v>
      </c>
      <c r="B11" t="s">
        <v>47</v>
      </c>
      <c r="C11" t="s">
        <v>44</v>
      </c>
      <c r="D11" s="9">
        <v>0.004</v>
      </c>
      <c r="E11" s="11">
        <f>D11*$B$2</f>
        <v>0.004</v>
      </c>
      <c r="F11" t="s">
        <v>45</v>
      </c>
      <c r="G11" s="4">
        <f>E11*12</f>
        <v>0.048</v>
      </c>
    </row>
    <row r="12">
      <c r="A12" t="s">
        <v>48</v>
      </c>
      <c r="B12" t="s">
        <v>49</v>
      </c>
      <c r="C12" t="s">
        <v>44</v>
      </c>
      <c r="D12" s="9">
        <v>0.007</v>
      </c>
      <c r="E12" s="11">
        <f>D12*$B$2</f>
        <v>0.007</v>
      </c>
      <c r="F12" t="s">
        <v>45</v>
      </c>
      <c r="G12" s="4">
        <f>E12*12.5</f>
        <v>0.0875</v>
      </c>
    </row>
    <row r="13">
      <c r="A13" t="s">
        <v>50</v>
      </c>
      <c r="B13" t="s">
        <v>51</v>
      </c>
      <c r="C13" t="s">
        <v>52</v>
      </c>
      <c r="D13" s="9">
        <v>0.015</v>
      </c>
      <c r="E13" s="11">
        <f>D13*$B$2</f>
        <v>0.015</v>
      </c>
      <c r="F13" t="s">
        <v>45</v>
      </c>
      <c r="G13" s="4">
        <f>E13*9.5</f>
        <v>0.1425</v>
      </c>
    </row>
    <row r="14">
      <c r="A14" t="s">
        <v>53</v>
      </c>
      <c r="B14" t="s">
        <v>54</v>
      </c>
      <c r="C14" t="s">
        <v>55</v>
      </c>
      <c r="D14" s="9">
        <v>0.125</v>
      </c>
      <c r="E14" s="11">
        <f>D14*$B$2</f>
        <v>0.125</v>
      </c>
      <c r="F14" t="s">
        <v>45</v>
      </c>
      <c r="G14" s="4">
        <f>E14*19.69</f>
        <v>2.46125</v>
      </c>
    </row>
    <row r="15">
      <c r="A15" t="s">
        <v>56</v>
      </c>
      <c r="B15" t="s">
        <v>57</v>
      </c>
      <c r="C15" t="s">
        <v>58</v>
      </c>
      <c r="D15" s="9">
        <v>0.1</v>
      </c>
      <c r="E15" s="11">
        <f>D15*$B$2</f>
        <v>0.1</v>
      </c>
      <c r="F15" t="s">
        <v>37</v>
      </c>
      <c r="G15" s="4">
        <f>E15*65.22</f>
        <v>6.522</v>
      </c>
    </row>
    <row r="16">
      <c r="A16" t="s">
        <v>59</v>
      </c>
      <c r="B16" t="s">
        <v>60</v>
      </c>
      <c r="C16" t="s">
        <v>61</v>
      </c>
      <c r="D16" s="9">
        <v>0.4</v>
      </c>
      <c r="E16" s="11">
        <f>D16*$B$2</f>
        <v>0.4</v>
      </c>
      <c r="F16" t="s">
        <v>45</v>
      </c>
      <c r="G16" s="4">
        <f>E16*1.1</f>
        <v>0.44</v>
      </c>
    </row>
    <row r="17">
      <c r="A17" t="s">
        <v>62</v>
      </c>
      <c r="B17" t="s">
        <v>63</v>
      </c>
      <c r="C17" t="s">
        <v>61</v>
      </c>
      <c r="D17" s="9">
        <v>0.32</v>
      </c>
      <c r="E17" s="11">
        <f>D17*$B$2</f>
        <v>0.32</v>
      </c>
      <c r="F17" t="s">
        <v>45</v>
      </c>
      <c r="G17" s="4">
        <f>E17*1.8</f>
        <v>0.576</v>
      </c>
    </row>
    <row r="18">
      <c r="A18" t="s">
        <v>64</v>
      </c>
      <c r="B18" t="s">
        <v>65</v>
      </c>
      <c r="C18" t="s">
        <v>61</v>
      </c>
      <c r="D18" s="9">
        <v>2.9</v>
      </c>
      <c r="E18" s="11">
        <f>D18*$B$2</f>
        <v>2.9</v>
      </c>
      <c r="F18" t="s">
        <v>45</v>
      </c>
      <c r="G18" s="4">
        <f>E18*0.4</f>
        <v>1.16</v>
      </c>
    </row>
    <row r="19">
      <c r="A19" t="s">
        <v>66</v>
      </c>
      <c r="B19" t="s">
        <v>67</v>
      </c>
      <c r="C19" t="s">
        <v>61</v>
      </c>
      <c r="D19" s="9">
        <v>0.8</v>
      </c>
      <c r="E19" s="11">
        <f>D19*$B$2</f>
        <v>0.8</v>
      </c>
      <c r="F19" t="s">
        <v>45</v>
      </c>
      <c r="G19" s="4">
        <f>E19*0.9</f>
        <v>0.72</v>
      </c>
    </row>
    <row r="20">
      <c r="A20" t="s">
        <v>68</v>
      </c>
      <c r="B20" t="s">
        <v>69</v>
      </c>
      <c r="C20" t="s">
        <v>70</v>
      </c>
      <c r="D20" s="9">
        <v>0.2</v>
      </c>
      <c r="E20" s="11">
        <f>D20*$B$2</f>
        <v>0.2</v>
      </c>
      <c r="F20" t="s">
        <v>45</v>
      </c>
      <c r="G20" s="4">
        <f>E20*8.11</f>
        <v>1.622</v>
      </c>
    </row>
    <row r="21">
      <c r="A21" t="s">
        <v>71</v>
      </c>
      <c r="B21" t="s">
        <v>72</v>
      </c>
      <c r="C21" t="s">
        <v>73</v>
      </c>
      <c r="D21" s="9">
        <v>0.073</v>
      </c>
      <c r="E21" s="11">
        <f>D21*$B$2</f>
        <v>0.073</v>
      </c>
      <c r="F21" t="s">
        <v>45</v>
      </c>
      <c r="G21" s="4">
        <f>E21*0.35</f>
        <v>0.02555</v>
      </c>
    </row>
    <row r="22">
      <c r="A22" t="s">
        <v>74</v>
      </c>
      <c r="B22" t="s">
        <v>75</v>
      </c>
      <c r="C22" t="s">
        <v>76</v>
      </c>
      <c r="D22" s="9">
        <v>0.1</v>
      </c>
      <c r="E22" s="11">
        <f>D22*$B$2</f>
        <v>0.1</v>
      </c>
      <c r="F22" t="s">
        <v>45</v>
      </c>
      <c r="G22" s="4">
        <f>E22*0.82</f>
        <v>0.082</v>
      </c>
    </row>
    <row r="23">
      <c r="A23" t="s">
        <v>77</v>
      </c>
      <c r="B23" t="s">
        <v>78</v>
      </c>
      <c r="C23" t="s">
        <v>79</v>
      </c>
      <c r="D23" s="9">
        <v>14</v>
      </c>
      <c r="E23" s="11">
        <f>D23*$B$2</f>
        <v>14</v>
      </c>
      <c r="F23" t="s">
        <v>45</v>
      </c>
      <c r="G23" s="4">
        <f>E23*23.7</f>
        <v>331.8</v>
      </c>
    </row>
    <row r="24">
      <c r="A24" t="s" s="12">
        <v>80</v>
      </c>
      <c r="B24" t="s">
        <v>81</v>
      </c>
      <c r="C24" t="s">
        <v>82</v>
      </c>
      <c r="D24" s="9">
        <v>2</v>
      </c>
      <c r="E24" s="11">
        <f>D24*$B$2</f>
        <v>2</v>
      </c>
      <c r="F24" t="s">
        <v>45</v>
      </c>
      <c r="G24" s="4">
        <f>E24*2.5</f>
        <v>5</v>
      </c>
    </row>
    <row r="25">
      <c r="A25" t="s" s="12">
        <v>83</v>
      </c>
      <c r="B25" t="s">
        <v>84</v>
      </c>
      <c r="C25" t="s">
        <v>82</v>
      </c>
      <c r="D25" s="9">
        <v>2</v>
      </c>
      <c r="E25" s="11">
        <f>D25*$B$2</f>
        <v>2</v>
      </c>
      <c r="F25" t="s">
        <v>45</v>
      </c>
      <c r="G25" s="4">
        <f>E25*2</f>
        <v>4</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11</v>
      </c>
      <c r="E2" t="s">
        <v>24</v>
      </c>
      <c r="F2" t="s">
        <v>91</v>
      </c>
    </row>
    <row r="3">
      <c r="A3">
        <v>1</v>
      </c>
      <c r="B3" t="s">
        <v>92</v>
      </c>
      <c r="C3" t="s">
        <v>93</v>
      </c>
      <c r="D3" s="11">
        <v>14</v>
      </c>
      <c r="E3" t="s">
        <v>45</v>
      </c>
      <c r="F3" t="s">
        <v>79</v>
      </c>
    </row>
    <row r="4">
      <c r="A4">
        <v>1</v>
      </c>
      <c r="B4" t="s">
        <v>94</v>
      </c>
      <c r="C4" t="s">
        <v>93</v>
      </c>
      <c r="D4" s="11">
        <v>2.5</v>
      </c>
      <c r="E4" t="s">
        <v>45</v>
      </c>
      <c r="F4" t="s">
        <v>61</v>
      </c>
    </row>
    <row r="5">
      <c r="A5">
        <v>1</v>
      </c>
      <c r="B5" t="s">
        <v>95</v>
      </c>
      <c r="C5" t="s">
        <v>93</v>
      </c>
      <c r="D5" s="11">
        <v>0.2</v>
      </c>
      <c r="E5" t="s">
        <v>45</v>
      </c>
      <c r="F5" t="s">
        <v>70</v>
      </c>
    </row>
    <row r="6">
      <c r="A6">
        <v>1</v>
      </c>
      <c r="B6" t="s">
        <v>96</v>
      </c>
      <c r="C6" t="s">
        <v>90</v>
      </c>
      <c r="D6" s="11">
        <v>0.5</v>
      </c>
      <c r="E6" t="s">
        <v>24</v>
      </c>
      <c r="F6" t="s">
        <v>97</v>
      </c>
    </row>
    <row r="7">
      <c r="A7">
        <v>2</v>
      </c>
      <c r="B7" t="s">
        <v>98</v>
      </c>
      <c r="C7" t="s">
        <v>93</v>
      </c>
      <c r="D7" s="11">
        <v>0.1</v>
      </c>
      <c r="E7" t="s">
        <v>37</v>
      </c>
      <c r="F7" t="s">
        <v>58</v>
      </c>
    </row>
    <row r="8">
      <c r="A8">
        <v>1</v>
      </c>
      <c r="B8" t="s">
        <v>99</v>
      </c>
      <c r="C8" t="s">
        <v>90</v>
      </c>
      <c r="D8" s="11">
        <v>1.5</v>
      </c>
      <c r="E8" t="s">
        <v>24</v>
      </c>
      <c r="F8" t="s">
        <v>97</v>
      </c>
    </row>
    <row r="9">
      <c r="A9">
        <v>2</v>
      </c>
      <c r="B9" t="s">
        <v>100</v>
      </c>
      <c r="C9" t="s">
        <v>93</v>
      </c>
      <c r="D9" s="11">
        <v>0.15</v>
      </c>
      <c r="E9" t="s">
        <v>37</v>
      </c>
      <c r="F9" t="s">
        <v>36</v>
      </c>
    </row>
    <row r="10">
      <c r="A10">
        <v>1</v>
      </c>
      <c r="B10" t="s">
        <v>101</v>
      </c>
      <c r="C10" t="s">
        <v>90</v>
      </c>
      <c r="D10" s="11">
        <v>4</v>
      </c>
      <c r="E10" t="s">
        <v>24</v>
      </c>
      <c r="F10" t="s">
        <v>102</v>
      </c>
    </row>
    <row r="11">
      <c r="A11">
        <v>2</v>
      </c>
      <c r="B11" t="s">
        <v>103</v>
      </c>
      <c r="C11" t="s">
        <v>93</v>
      </c>
      <c r="D11" s="11">
        <v>2</v>
      </c>
      <c r="E11" t="s">
        <v>45</v>
      </c>
      <c r="F11" t="s">
        <v>82</v>
      </c>
    </row>
    <row r="12">
      <c r="A12">
        <v>2</v>
      </c>
      <c r="B12" t="s">
        <v>104</v>
      </c>
      <c r="C12" t="s">
        <v>93</v>
      </c>
      <c r="D12" s="11">
        <v>2</v>
      </c>
      <c r="E12" t="s">
        <v>45</v>
      </c>
      <c r="F12" t="s">
        <v>82</v>
      </c>
    </row>
    <row r="13">
      <c r="A13">
        <v>2</v>
      </c>
      <c r="B13" t="s">
        <v>105</v>
      </c>
      <c r="C13" t="s">
        <v>93</v>
      </c>
      <c r="D13" s="11">
        <v>0.4</v>
      </c>
      <c r="E13" t="s">
        <v>45</v>
      </c>
      <c r="F13" t="s">
        <v>61</v>
      </c>
    </row>
    <row r="14">
      <c r="A14">
        <v>2</v>
      </c>
      <c r="B14" t="s">
        <v>106</v>
      </c>
      <c r="C14" t="s">
        <v>93</v>
      </c>
      <c r="D14" s="11">
        <v>0.4</v>
      </c>
      <c r="E14" t="s">
        <v>45</v>
      </c>
      <c r="F14" t="s">
        <v>61</v>
      </c>
    </row>
    <row r="15">
      <c r="A15">
        <v>2</v>
      </c>
      <c r="B15" t="s">
        <v>107</v>
      </c>
      <c r="C15" t="s">
        <v>93</v>
      </c>
      <c r="D15" s="11">
        <v>0.8</v>
      </c>
      <c r="E15" t="s">
        <v>45</v>
      </c>
      <c r="F15" t="s">
        <v>61</v>
      </c>
    </row>
    <row r="16">
      <c r="A16">
        <v>2</v>
      </c>
      <c r="B16" t="s">
        <v>108</v>
      </c>
      <c r="C16" t="s">
        <v>93</v>
      </c>
      <c r="D16" s="11">
        <v>0.32</v>
      </c>
      <c r="E16" t="s">
        <v>45</v>
      </c>
      <c r="F16" t="s">
        <v>61</v>
      </c>
    </row>
    <row r="17">
      <c r="A17">
        <v>2</v>
      </c>
      <c r="B17" t="s">
        <v>109</v>
      </c>
      <c r="C17" t="s">
        <v>93</v>
      </c>
      <c r="D17" s="11">
        <v>6</v>
      </c>
      <c r="E17" t="s">
        <v>24</v>
      </c>
      <c r="F17" t="s">
        <v>33</v>
      </c>
    </row>
    <row r="18">
      <c r="A18">
        <v>2</v>
      </c>
      <c r="B18" t="s">
        <v>110</v>
      </c>
      <c r="C18" t="s">
        <v>90</v>
      </c>
      <c r="D18" s="11">
        <v>4</v>
      </c>
      <c r="E18" t="s">
        <v>41</v>
      </c>
      <c r="F18" t="s">
        <v>97</v>
      </c>
    </row>
    <row r="19">
      <c r="A19">
        <v>3</v>
      </c>
      <c r="B19" t="s">
        <v>111</v>
      </c>
      <c r="C19" t="s">
        <v>93</v>
      </c>
      <c r="D19" s="11">
        <v>0</v>
      </c>
      <c r="E19" t="s">
        <v>45</v>
      </c>
      <c r="F19" t="s">
        <v>44</v>
      </c>
    </row>
    <row r="20">
      <c r="A20">
        <v>2</v>
      </c>
      <c r="B20" t="s">
        <v>112</v>
      </c>
      <c r="C20" t="s">
        <v>93</v>
      </c>
      <c r="D20" s="11">
        <v>0.004</v>
      </c>
      <c r="E20" t="s">
        <v>45</v>
      </c>
      <c r="F20" t="s">
        <v>44</v>
      </c>
    </row>
    <row r="21">
      <c r="A21">
        <v>1</v>
      </c>
      <c r="B21" t="s">
        <v>113</v>
      </c>
      <c r="C21" t="s">
        <v>90</v>
      </c>
      <c r="D21" s="11">
        <v>5</v>
      </c>
      <c r="E21" t="s">
        <v>24</v>
      </c>
      <c r="F21" t="s">
        <v>114</v>
      </c>
    </row>
    <row r="22">
      <c r="A22">
        <v>2</v>
      </c>
      <c r="B22" t="s">
        <v>109</v>
      </c>
      <c r="C22" t="s">
        <v>93</v>
      </c>
      <c r="D22" s="11">
        <v>4.875</v>
      </c>
      <c r="E22" t="s">
        <v>24</v>
      </c>
      <c r="F22" t="s">
        <v>33</v>
      </c>
    </row>
    <row r="23">
      <c r="A23">
        <v>2</v>
      </c>
      <c r="B23" t="s">
        <v>115</v>
      </c>
      <c r="C23" t="s">
        <v>93</v>
      </c>
      <c r="D23" s="11">
        <v>0.125</v>
      </c>
      <c r="E23" t="s">
        <v>45</v>
      </c>
      <c r="F23" t="s">
        <v>55</v>
      </c>
    </row>
    <row r="24">
      <c r="A24">
        <v>1</v>
      </c>
      <c r="B24" t="s">
        <v>116</v>
      </c>
      <c r="C24" t="s">
        <v>90</v>
      </c>
      <c r="D24" s="11">
        <v>3</v>
      </c>
      <c r="E24" t="s">
        <v>41</v>
      </c>
      <c r="F24" t="s">
        <v>114</v>
      </c>
    </row>
    <row r="25">
      <c r="A25">
        <v>2</v>
      </c>
      <c r="B25" t="s">
        <v>117</v>
      </c>
      <c r="C25" t="s">
        <v>90</v>
      </c>
      <c r="D25" s="11">
        <v>2.64</v>
      </c>
      <c r="E25" t="s">
        <v>45</v>
      </c>
      <c r="F25" t="s">
        <v>114</v>
      </c>
    </row>
    <row r="26">
      <c r="A26">
        <v>3</v>
      </c>
      <c r="B26" t="s">
        <v>118</v>
      </c>
      <c r="C26" t="s">
        <v>93</v>
      </c>
      <c r="D26" s="11">
        <v>3</v>
      </c>
      <c r="E26" t="s">
        <v>41</v>
      </c>
      <c r="F26" t="s">
        <v>40</v>
      </c>
    </row>
    <row r="27">
      <c r="A27">
        <v>1</v>
      </c>
      <c r="B27" t="s">
        <v>119</v>
      </c>
      <c r="C27" t="s">
        <v>93</v>
      </c>
      <c r="D27" s="11">
        <v>0.015</v>
      </c>
      <c r="E27" t="s">
        <v>45</v>
      </c>
      <c r="F27" t="s">
        <v>52</v>
      </c>
    </row>
    <row r="28">
      <c r="A28">
        <v>1</v>
      </c>
      <c r="B28" t="s">
        <v>120</v>
      </c>
      <c r="C28" t="s">
        <v>93</v>
      </c>
      <c r="D28" s="11">
        <v>0.1</v>
      </c>
      <c r="E28" t="s">
        <v>45</v>
      </c>
      <c r="F28" t="s">
        <v>76</v>
      </c>
    </row>
    <row r="29">
      <c r="A29">
        <v>1</v>
      </c>
      <c r="B29" t="s">
        <v>121</v>
      </c>
      <c r="C29" t="s">
        <v>93</v>
      </c>
      <c r="D29" s="11">
        <v>0.073</v>
      </c>
      <c r="E29" t="s">
        <v>45</v>
      </c>
      <c r="F29" t="s">
        <v>73</v>
      </c>
    </row>
    <row r="30">
      <c r="A30">
        <v>1</v>
      </c>
      <c r="B30" t="s">
        <v>122</v>
      </c>
      <c r="C30" t="s">
        <v>93</v>
      </c>
      <c r="D30" s="11">
        <v>0.007</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129</v>
      </c>
      <c r="B7">
        <v>1</v>
      </c>
      <c r="C7" t="s">
        <v>130</v>
      </c>
      <c r="D7" t="s" s="14">
        <v>131</v>
      </c>
      <c r="E7" t="s" s="14">
        <v>132</v>
      </c>
      <c r="F7"/>
    </row>
    <row r="8">
      <c r="A8" t="s">
        <v>129</v>
      </c>
      <c r="B8">
        <v>2</v>
      </c>
      <c r="C8" t="s">
        <v>133</v>
      </c>
      <c r="D8" t="s" s="14">
        <v>134</v>
      </c>
      <c r="E8" t="s" s="14">
        <v>135</v>
      </c>
      <c r="F8"/>
    </row>
    <row r="9">
      <c r="A9" t="s">
        <v>129</v>
      </c>
      <c r="B9">
        <v>3</v>
      </c>
      <c r="C9" t="s">
        <v>136</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137</v>
      </c>
      <c r="F9"/>
    </row>
    <row r="10">
      <c r="A10" t="s">
        <v>129</v>
      </c>
      <c r="B10">
        <v>4</v>
      </c>
      <c r="C10" t="s">
        <v>138</v>
      </c>
      <c r="D10" t="s" s="14">
        <v>139</v>
      </c>
      <c r="E10" t="s" s="14">
        <v>140</v>
      </c>
      <c r="F10"/>
    </row>
    <row r="11">
      <c r="A11" t="s">
        <v>129</v>
      </c>
      <c r="B11">
        <v>5</v>
      </c>
      <c r="C11" t="s">
        <v>133</v>
      </c>
      <c r="D11" t="inlineStr" s="14">
        <is>
          <t>Préparer et ajouter la garniture aromatique — Éplucher et laver les légumes ; tailler les carottes en tronçons ; confectionner le bouquet garni avec les blancs de poireau et le céleri ; piquer l'oignon d'un clou de girofle.</t>
        </is>
      </c>
      <c r="E11" t="s" s="14">
        <v>141</v>
      </c>
      <c r="F11"/>
    </row>
    <row r="12">
      <c r="A12" t="s">
        <v>129</v>
      </c>
      <c r="B12">
        <v>6</v>
      </c>
      <c r="C12" t="s">
        <v>142</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129</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row r="14">
      <c r="A14" t="s">
        <v>143</v>
      </c>
      <c r="B14">
        <v>1</v>
      </c>
      <c r="C14" t="s">
        <v>144</v>
      </c>
      <c r="D14" t="s" s="14">
        <v>145</v>
      </c>
      <c r="E14" t="s" s="14"/>
      <c r="F14"/>
    </row>
    <row r="15">
      <c r="A15" t="s">
        <v>146</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147</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148</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149</v>
      </c>
      <c r="B4"/>
      <c r="C4"/>
      <c r="D4"/>
    </row>
    <row r="5">
      <c r="A5" t="s" s="17">
        <v>150</v>
      </c>
      <c r="B5" t="str" s="14">
        <f>Procedure!D2</f>
        <v>Mise en place du poste de travail — Contrôler les D.L.C. et peser les denrées, sélectionner le matériel. Désinfecter le matériel et le poste de travail suivant les protocoles.</v>
      </c>
      <c r="C5"/>
      <c r="D5"/>
    </row>
    <row r="6">
      <c r="A6" t="s" s="17">
        <v>151</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152</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153</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154</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155</v>
      </c>
      <c r="B11"/>
      <c r="C11"/>
      <c r="D11"/>
    </row>
    <row r="12">
      <c r="A12" t="s" s="17">
        <v>150</v>
      </c>
      <c r="B12" t="str" s="14">
        <f>"[CONCASSER] "&amp;Procedure!D7</f>
        <v>[CONCASSER] Mise en place du poste de travail — Réunir les denrées, le matériel de préparation et de cuisson. Contrôler la fraîcheur et la qualité des produits.</v>
      </c>
      <c r="C12"/>
      <c r="D12"/>
    </row>
    <row r="13">
      <c r="A13"/>
      <c r="B13" t="str" s="18">
        <f>"ℹ "&amp;Procedure!E7</f>
        <v>ℹ</v>
      </c>
      <c r="C13"/>
      <c r="D13"/>
    </row>
    <row r="14">
      <c r="A14" t="s" s="17">
        <v>151</v>
      </c>
      <c r="B14" t="str" s="14">
        <f>"[ÉPLUCHER] "&amp;Procedure!D8</f>
        <v>[ÉPLUCHER] Concasser finement les os ou les carcasses et les abattis ; découper la viande en morceaux, habiller et brider la ou les volailles s'il y a lieu.</v>
      </c>
      <c r="C14"/>
      <c r="D14"/>
    </row>
    <row r="15">
      <c r="A15"/>
      <c r="B15" t="str">
        <f>Besoins!B25</f>
        <v>Os et parures maigres de veau</v>
      </c>
      <c r="C15" s="11">
        <f>Besoins!E25</f>
        <v>2</v>
      </c>
      <c r="D15" t="str">
        <f>Besoins!F25</f>
        <v>kg</v>
      </c>
    </row>
    <row r="16">
      <c r="A16"/>
      <c r="B16" t="str">
        <f>Besoins!B24</f>
        <v>Os de veau (pieds, jarret)</v>
      </c>
      <c r="C16" s="11">
        <f>Besoins!E24</f>
        <v>2</v>
      </c>
      <c r="D16" t="str">
        <f>Besoins!F24</f>
        <v>kg</v>
      </c>
    </row>
    <row r="17">
      <c r="A17"/>
      <c r="B17" t="str" s="18">
        <f>"ℹ "&amp;Procedure!E8</f>
        <v>ℹ</v>
      </c>
      <c r="C17"/>
      <c r="D17"/>
    </row>
    <row r="18">
      <c r="A18" t="s" s="17">
        <v>152</v>
      </c>
      <c r="B18"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18"/>
      <c r="D18"/>
    </row>
    <row r="19">
      <c r="A19"/>
      <c r="B19" t="str" s="18">
        <f>"ℹ "&amp;Procedure!E9</f>
        <v>ℹ</v>
      </c>
      <c r="C19"/>
      <c r="D19"/>
    </row>
    <row r="20">
      <c r="A20" t="s" s="17">
        <v>153</v>
      </c>
      <c r="B20" t="str" s="14">
        <f>"[ÉCUMER] "&amp;Procedure!D10</f>
        <v>[ÉCUMER] Marquer le fond blanc en cuisson — Replacer les ingrédients de base, mouiller à l'eau froide, porter à ébullition, écumer et dégraisser.</v>
      </c>
      <c r="C20"/>
      <c r="D20"/>
    </row>
    <row r="21">
      <c r="A21"/>
      <c r="B21" t="s">
        <v>156</v>
      </c>
      <c r="C21" s="11">
        <f>'Besoins'!$B$2*6</f>
        <v>6</v>
      </c>
      <c r="D21" t="s">
        <v>24</v>
      </c>
    </row>
    <row r="22">
      <c r="A22"/>
      <c r="B22" t="str" s="18">
        <f>"ℹ "&amp;Procedure!E10</f>
        <v>ℹ</v>
      </c>
      <c r="C22"/>
      <c r="D22"/>
    </row>
    <row r="23">
      <c r="A23" t="s" s="17">
        <v>154</v>
      </c>
      <c r="B23" t="str" s="14">
        <f>"[ÉPLUCHER] "&amp;Procedure!D11</f>
        <v>[ÉPLUCHER] Préparer et ajouter la garniture aromatique — Éplucher et laver les légumes ; tailler les carottes en tronçons ; confectionner le bouquet garni avec les blancs de poireau et le céleri ; piquer l'oignon d'un clou de girofle.</v>
      </c>
      <c r="C23"/>
      <c r="D23"/>
    </row>
    <row r="24">
      <c r="A24"/>
      <c r="B24" t="str">
        <f>Besoins!B16</f>
        <v>CAROTTE France extra colis 12kg</v>
      </c>
      <c r="C24" s="11">
        <f>Besoins!E16</f>
        <v>0.4</v>
      </c>
      <c r="D24" t="str">
        <f>Besoins!F16</f>
        <v>kg</v>
      </c>
    </row>
    <row r="25">
      <c r="A25"/>
      <c r="B25" t="s">
        <v>157</v>
      </c>
      <c r="C25" s="11">
        <f>'Besoins'!$B$2*0.4</f>
        <v>0.4</v>
      </c>
      <c r="D25" t="s">
        <v>45</v>
      </c>
    </row>
    <row r="26">
      <c r="A26"/>
      <c r="B26" t="str">
        <f>Besoins!B19</f>
        <v>POIREAU France cat.I</v>
      </c>
      <c r="C26" s="11">
        <f>Besoins!E19</f>
        <v>0.8</v>
      </c>
      <c r="D26" t="str">
        <f>Besoins!F19</f>
        <v>kg</v>
      </c>
    </row>
    <row r="27">
      <c r="A27"/>
      <c r="B27" t="str">
        <f>Besoins!B17</f>
        <v>CÉLERI-BRANCHE vert France cat.I</v>
      </c>
      <c r="C27" s="11">
        <f>Besoins!E17</f>
        <v>0.32</v>
      </c>
      <c r="D27" t="str">
        <f>Besoins!F17</f>
        <v>kg</v>
      </c>
    </row>
    <row r="28">
      <c r="A28"/>
      <c r="B28" t="s">
        <v>158</v>
      </c>
      <c r="C28" s="11">
        <f>'Besoins'!$B$2*4</f>
        <v>4</v>
      </c>
      <c r="D28" t="s">
        <v>41</v>
      </c>
    </row>
    <row r="29">
      <c r="A29"/>
      <c r="B29" t="str" s="18">
        <f>"ℹ "&amp;Procedure!E11</f>
        <v>ℹ</v>
      </c>
      <c r="C29"/>
      <c r="D29"/>
    </row>
    <row r="30">
      <c r="A30" t="s" s="17">
        <v>159</v>
      </c>
      <c r="B30"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30"/>
      <c r="D30"/>
    </row>
    <row r="31">
      <c r="A31"/>
      <c r="B31" t="str">
        <f>Besoins!B11</f>
        <v>Poivre noir en grains entiers</v>
      </c>
      <c r="C31" s="11">
        <f>Besoins!E11</f>
        <v>0.004</v>
      </c>
      <c r="D31" t="str">
        <f>Besoins!F11</f>
        <v>kg</v>
      </c>
    </row>
    <row r="32">
      <c r="A32" t="s" s="17">
        <v>160</v>
      </c>
      <c r="B32" t="str" s="14">
        <f>Procedure!D13</f>
        <v>Passer le fond au chinois étamine sans le fouler ni le remuer — il doit être parfaitement limpide, non « laiteux » ; dégraisser à nouveau si nécessaire ; refroidir rapidement et réserver à couvert à + 3 °C maximum.</v>
      </c>
      <c r="C32"/>
      <c r="D32"/>
    </row>
    <row r="33">
      <c r="A33"/>
      <c r="B33"/>
      <c r="C33"/>
      <c r="D33"/>
    </row>
    <row r="34">
      <c r="A34" t="s" s="16">
        <v>161</v>
      </c>
      <c r="B34"/>
      <c r="C34"/>
      <c r="D34"/>
    </row>
    <row r="35">
      <c r="A35" t="s" s="17">
        <v>150</v>
      </c>
      <c r="B35" t="str" s="14">
        <f>"[DISSOUDRE] "&amp;Procedure!D14</f>
        <v>[DISSOUDRE] Délayer la poudre dans l'eau froide en fouettant, puis porter à ébullition en remuant régulièrement.</v>
      </c>
      <c r="C35"/>
      <c r="D35"/>
    </row>
    <row r="36">
      <c r="A36"/>
      <c r="B36" t="s">
        <v>156</v>
      </c>
      <c r="C36" s="11">
        <f>'Besoins'!$B$2*4.875</f>
        <v>4.875</v>
      </c>
      <c r="D36" t="s">
        <v>24</v>
      </c>
    </row>
    <row r="37">
      <c r="A37"/>
      <c r="B37" t="str">
        <f>Besoins!B14</f>
        <v>Fonds Brun Lié (Knorr Professional)</v>
      </c>
      <c r="C37" s="11">
        <f>Besoins!E14</f>
        <v>0.125</v>
      </c>
      <c r="D37" t="str">
        <f>Besoins!F14</f>
        <v>kg</v>
      </c>
    </row>
    <row r="38">
      <c r="A38"/>
      <c r="B38"/>
      <c r="C38"/>
      <c r="D38"/>
    </row>
    <row r="39">
      <c r="A39" t="s" s="16">
        <v>162</v>
      </c>
      <c r="B39"/>
      <c r="C39"/>
      <c r="D39"/>
    </row>
    <row r="40">
      <c r="A40"/>
      <c r="B4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0"/>
      <c r="D40"/>
    </row>
    <row r="41">
      <c r="A41"/>
      <c r="B41"/>
      <c r="C41"/>
      <c r="D41"/>
    </row>
    <row r="42">
      <c r="A42" t="s" s="16">
        <v>163</v>
      </c>
      <c r="B42"/>
      <c r="C42"/>
      <c r="D42"/>
    </row>
    <row r="43">
      <c r="A43"/>
      <c r="B4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3"/>
      <c r="D43"/>
    </row>
    <row r="44">
      <c r="A44"/>
      <c r="B44"/>
      <c r="C44"/>
      <c r="D44"/>
    </row>
    <row r="45">
      <c r="A45" t="s" s="19">
        <v>21</v>
      </c>
      <c r="B45"/>
      <c r="C45"/>
      <c r="D45"/>
    </row>
  </sheetData>
  <sheetProtection sheet="1" formatRows="0" formatColumns="0"/>
  <mergeCells count="28">
    <mergeCell ref="A1:D1"/>
    <mergeCell ref="A2:D2"/>
    <mergeCell ref="A4:D4"/>
    <mergeCell ref="B5:D5"/>
    <mergeCell ref="B6:D6"/>
    <mergeCell ref="B7:D7"/>
    <mergeCell ref="B8:D8"/>
    <mergeCell ref="B9:D9"/>
    <mergeCell ref="A11:D11"/>
    <mergeCell ref="B12:D12"/>
    <mergeCell ref="B13:D13"/>
    <mergeCell ref="B14:D14"/>
    <mergeCell ref="B17:D17"/>
    <mergeCell ref="B18:D18"/>
    <mergeCell ref="B19:D19"/>
    <mergeCell ref="B20:D20"/>
    <mergeCell ref="B22:D22"/>
    <mergeCell ref="B23:D23"/>
    <mergeCell ref="B29:D29"/>
    <mergeCell ref="B30:D30"/>
    <mergeCell ref="B32:D32"/>
    <mergeCell ref="A34:D34"/>
    <mergeCell ref="B35:D35"/>
    <mergeCell ref="A39:D39"/>
    <mergeCell ref="B40:D40"/>
    <mergeCell ref="A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2026-10-30T14:26:18Z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2026-10-30T14:26:18Z</dcterms:modified>
  <cp:revision>1</cp:revision>
</cp:coreProperties>
</file>