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<sst xmlns="http://schemas.openxmlformats.org/spreadsheetml/2006/main" count="139" uniqueCount="139">
  <si>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</si>
  <si>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</si>
  <si>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DAUBE À LA NIÇOISE</t>
  </si>
  <si>
    <t>Code</t>
  </si>
  <si>
    <t>GRO_CDC_132</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</si>
  <si>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</si>
  <si>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</si>
  <si>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</si>
  <si>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</si>
  <si>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</si>
  <si>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</si>
  <si>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</si>
  <si>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</si>
  <si>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</si>
  <si>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</si>
  <si>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</si>
  <si>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</si>
  <si>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</si>
  <si>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</si>
  <si>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</si>
  <si>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</si>
  <si>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</si>
  <si>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</si>
  <si>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</si>
  <si>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</si>
  <si>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</si>
  <si>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</si>
  <si>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</si>
  <si>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</si>
  <si>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</si>
  <si>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</si>
  <si>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</si>
  <si>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</si>
  <si>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</si>
  <si>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</si>
  <si>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</si>
  <si>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</si>
  <si>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</si>
  <si>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</si>
  <si>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CONC-TOMATE</t>
  </si>
  <si>
    <t>Concentré de tomate double</t>
  </si>
  <si>
    <t>Concentrés et purées cuisines</t>
  </si>
  <si>
    <t>RNME101431</t>
  </si>
  <si>
    <t>Champignons hôtel pieds morceaux boîte 5/1</t>
  </si>
  <si>
    <t>Conserves de légumes</t>
  </si>
  <si>
    <t>u</t>
  </si>
  <si>
    <t>CONS-OLIVE-NOIRE</t>
  </si>
  <si>
    <t>Olives noires dénoyautées bocal</t>
  </si>
  <si>
    <t>kg</t>
  </si>
  <si>
    <t>EPI-POIVRE-NOIR</t>
  </si>
  <si>
    <t>Poivre noir moulu</t>
  </si>
  <si>
    <t>Épices en poudre et graines</t>
  </si>
  <si>
    <t>FLEUR-THYM</t>
  </si>
  <si>
    <t>Fleur de thym dehydratee</t>
  </si>
  <si>
    <t>Herbes aromatiques séchées</t>
  </si>
  <si>
    <t>HER-LAURIER</t>
  </si>
  <si>
    <t>Laurier sauce feuilles</t>
  </si>
  <si>
    <t>FAR-T55</t>
  </si>
  <si>
    <t>Farine de blé T55</t>
  </si>
  <si>
    <t>Farines de blé</t>
  </si>
  <si>
    <t>KNORR-FBLIE-STD</t>
  </si>
  <si>
    <t>Fonds Brun Lié (Knorr Professional)</t>
  </si>
  <si>
    <t>Fonds déshydratés et poudres</t>
  </si>
  <si>
    <t>ECORCE-ORA-SECHE</t>
  </si>
  <si>
    <t>Ecorces d'orange sechees</t>
  </si>
  <si>
    <t>Fruits séchés et confits</t>
  </si>
  <si>
    <t>SEL-GROS</t>
  </si>
  <si>
    <t>Gros sel de mer</t>
  </si>
  <si>
    <t>Sels et condiments de base</t>
  </si>
  <si>
    <t>RNMS00812</t>
  </si>
  <si>
    <t>Ail haché IQF</t>
  </si>
  <si>
    <t>Légumes surgelés</t>
  </si>
  <si>
    <t>RNMS00751</t>
  </si>
  <si>
    <t>Carottes en rondelles surgelées</t>
  </si>
  <si>
    <t>RNMS00780</t>
  </si>
  <si>
    <t>Oignons émincés surgelés</t>
  </si>
  <si>
    <t>RNMS00116</t>
  </si>
  <si>
    <t>Assortiment bourguignon sans os UE</t>
  </si>
  <si>
    <t>Viandes surgelées</t>
  </si>
  <si>
    <t>POITRINE-FRAICHE</t>
  </si>
  <si>
    <t>Poitrine de porc fraîche</t>
  </si>
  <si>
    <t>Porc frais</t>
  </si>
  <si>
    <t>Total</t>
  </si>
  <si>
    <t>Niveau</t>
  </si>
  <si>
    <t>Composant</t>
  </si>
  <si>
    <t>Type</t>
  </si>
  <si>
    <t>Quantité (pour 100 pc)</t>
  </si>
  <si>
    <t>recette</t>
  </si>
  <si>
    <t>Viandes collectivité</t>
  </si>
  <si>
    <t xml:space="preserve">    ↳ Assortiment bourguignon sans os UE</t>
  </si>
  <si>
    <t>matiere</t>
  </si>
  <si>
    <t xml:space="preserve">    ↳ Champignons hôtel pieds morceaux boîte 5/1</t>
  </si>
  <si>
    <t>bte</t>
  </si>
  <si>
    <t xml:space="preserve">    ↳ Fond brun de veau reconstitue (collectivite)</t>
  </si>
  <si>
    <t>Préparations de base collectivité</t>
  </si>
  <si>
    <t xml:space="preserve">    ↳ Carottes en rondelles surgelées</t>
  </si>
  <si>
    <t xml:space="preserve">        ↳ Eau (robinet - moy. France 2026)</t>
  </si>
  <si>
    <t xml:space="preserve">        ↳ Fonds Brun Lié (Knorr Professional)</t>
  </si>
  <si>
    <t xml:space="preserve">    ↳ Olives noires dénoyautées, boîte 3/1 (pièce)</t>
  </si>
  <si>
    <t>Conversions conserves (boîte→net)</t>
  </si>
  <si>
    <t xml:space="preserve">    ↳ Poitrine de porc fraîche</t>
  </si>
  <si>
    <t xml:space="preserve">    ↳ Oignons émincés surgelés</t>
  </si>
  <si>
    <t xml:space="preserve">    ↳ Farine de blé T55</t>
  </si>
  <si>
    <t xml:space="preserve">        ↳ Olives noires dénoyautées bocal</t>
  </si>
  <si>
    <t xml:space="preserve">    ↳ Concentré de tomate — boîte 4/4 (collectivité)</t>
  </si>
  <si>
    <t xml:space="preserve">    ↳ Ail haché IQF</t>
  </si>
  <si>
    <t xml:space="preserve">        ↳ Concentré de tomate double</t>
  </si>
  <si>
    <t xml:space="preserve">    ↳ Vin blanc sec de cuisson</t>
  </si>
  <si>
    <t xml:space="preserve">    ↳ Fleur de thym dehydratee</t>
  </si>
  <si>
    <t xml:space="preserve">    ↳ Laurier sauce feuilles</t>
  </si>
  <si>
    <t xml:space="preserve">    ↳ Écorce dorange séchée (pièce)</t>
  </si>
  <si>
    <t>Conversions fruits frais (P→K)</t>
  </si>
  <si>
    <t xml:space="preserve">        ↳ Ecorces d'orange sechees</t>
  </si>
  <si>
    <t xml:space="preserve">    ↳ Gros sel de mer</t>
  </si>
  <si>
    <t xml:space="preserve">    ↳ Poivre noir moulu</t>
  </si>
  <si>
    <t>Recette</t>
  </si>
  <si>
    <t>#</t>
  </si>
  <si>
    <t>Verbe</t>
  </si>
  <si>
    <t>Étape</t>
  </si>
  <si>
    <t>Précision technique</t>
  </si>
  <si>
    <t>Durée</t>
  </si>
  <si>
    <t>Servir — Servez les morceaux de daube à l'assiette avec la garniture apparente, nappez de sauce. Accompagnez de gnocchis, polenta, pâtes, etc.</t>
  </si>
  <si>
    <t>Fond brun de veau reconstitue (collectivite)</t>
  </si>
  <si>
    <t>DISSOUDRE</t>
  </si>
  <si>
    <t>Délayer la poudre dans l'eau froide en fouettant, puis porter à ébullition en remuant régulièrement.</t>
  </si>
  <si>
    <t>Concentré de tomate — boîte 4/4 (collectivité)</t>
  </si>
  <si>
    <t>Fiche technique — DAUBE À LA NIÇOISE</t>
  </si>
  <si>
    <t>DAUBE À LA NIÇOISE  GRO_CDC_132</t>
  </si>
  <si>
    <t>1.</t>
  </si>
  <si>
    <t>2.</t>
  </si>
  <si>
    <t>3.</t>
  </si>
  <si>
    <t xml:space="preserve">    Écorce dorange séchée (pièce) (conv.)</t>
  </si>
  <si>
    <t xml:space="preserve">    Fond brun de veau reconstitue (collectivite)</t>
  </si>
  <si>
    <t xml:space="preserve">    Concentré de tomate — boîte 4/4 (collectivité)</t>
  </si>
  <si>
    <t>4.</t>
  </si>
  <si>
    <t xml:space="preserve">    Olives noires dénoyautées, boîte 3/1 (pièce) (conv.)</t>
  </si>
  <si>
    <t>5.</t>
  </si>
  <si>
    <t>↳ Fond brun de veau reconstitue (collectivite)  GRO-FOND-VEAU</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</si>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</sst>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372.65806090909</v>
      </c>
    </row>
    <row r="12">
      <c r="A12" t="s" s="3">
        <v>17</v>
      </c>
      <c r="B12" s="4">
        <v>3.7265806090909</v>
      </c>
    </row>
    <row r="13">
      <c r="A13"/>
      <c r="B13"/>
    </row>
    <row r="14">
      <c r="A14" t="s" s="5">
        <v>18</v>
      </c>
      <c r="B14" t="s" s="5">
        <v>15</v>
      </c>
    </row>
    <row r="15">
      <c r="A15" t="s" s="5">
        <v>19</v>
      </c>
      <c r="B15" s="6">
        <v>372.65806090909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3.9</v>
      </c>
      <c r="E7" s="11">
        <f>D7*$B$2</f>
        <v>3.9</v>
      </c>
      <c r="F7" t="s">
        <v>35</v>
      </c>
      <c r="G7" s="4">
        <f>E7*0.0043</f>
        <v>0.01677</v>
      </c>
    </row>
    <row r="8">
      <c r="A8" t="s">
        <v>36</v>
      </c>
      <c r="B8" t="s">
        <v>37</v>
      </c>
      <c r="C8" t="s">
        <v>38</v>
      </c>
      <c r="D8" s="9">
        <v>6</v>
      </c>
      <c r="E8" s="11">
        <f>D8*$B$2</f>
        <v>6</v>
      </c>
      <c r="F8" t="s">
        <v>35</v>
      </c>
      <c r="G8" s="4">
        <f>E8*2.8</f>
        <v>16.8</v>
      </c>
    </row>
    <row r="9">
      <c r="A9" t="s">
        <v>39</v>
      </c>
      <c r="B9" t="s">
        <v>40</v>
      </c>
      <c r="C9" t="s">
        <v>41</v>
      </c>
      <c r="D9" s="9">
        <v>0.568182</v>
      </c>
      <c r="E9" s="11">
        <f>D9*$B$2</f>
        <v>0.568182</v>
      </c>
      <c r="F9" t="s">
        <v>25</v>
      </c>
      <c r="G9" s="4">
        <f>E9*12.599995968</f>
        <v>7.159091</v>
      </c>
    </row>
    <row r="10">
      <c r="A10" t="s">
        <v>42</v>
      </c>
      <c r="B10" t="s">
        <v>43</v>
      </c>
      <c r="C10" t="s">
        <v>44</v>
      </c>
      <c r="D10" s="9">
        <v>1</v>
      </c>
      <c r="E10" s="11">
        <f>D10*$B$2</f>
        <v>1</v>
      </c>
      <c r="F10" t="s">
        <v>45</v>
      </c>
      <c r="G10" s="4">
        <f>E10*16.12</f>
        <v>16.12</v>
      </c>
    </row>
    <row r="11">
      <c r="A11" t="s">
        <v>46</v>
      </c>
      <c r="B11" t="s">
        <v>47</v>
      </c>
      <c r="C11" t="s">
        <v>44</v>
      </c>
      <c r="D11" s="9">
        <v>2.8</v>
      </c>
      <c r="E11" s="11">
        <f>D11*$B$2</f>
        <v>2.8</v>
      </c>
      <c r="F11" t="s">
        <v>48</v>
      </c>
      <c r="G11" s="4">
        <f>E11*4.8</f>
        <v>13.44</v>
      </c>
    </row>
    <row r="12">
      <c r="A12" t="s">
        <v>49</v>
      </c>
      <c r="B12" t="s">
        <v>50</v>
      </c>
      <c r="C12" t="s">
        <v>51</v>
      </c>
      <c r="D12" s="9">
        <v>0.01</v>
      </c>
      <c r="E12" s="11">
        <f>D12*$B$2</f>
        <v>0.01</v>
      </c>
      <c r="F12" t="s">
        <v>48</v>
      </c>
      <c r="G12" s="4">
        <f>E12*12.5</f>
        <v>0.125</v>
      </c>
    </row>
    <row r="13">
      <c r="A13" t="s">
        <v>52</v>
      </c>
      <c r="B13" t="s">
        <v>53</v>
      </c>
      <c r="C13" t="s">
        <v>54</v>
      </c>
      <c r="D13" s="9">
        <v>0.02</v>
      </c>
      <c r="E13" s="11">
        <f>D13*$B$2</f>
        <v>0.02</v>
      </c>
      <c r="F13" t="s">
        <v>48</v>
      </c>
      <c r="G13" s="4">
        <f>E13*28</f>
        <v>0.56</v>
      </c>
    </row>
    <row r="14">
      <c r="A14" t="s">
        <v>55</v>
      </c>
      <c r="B14" t="s">
        <v>56</v>
      </c>
      <c r="C14" t="s">
        <v>54</v>
      </c>
      <c r="D14" s="9">
        <v>0.001</v>
      </c>
      <c r="E14" s="11">
        <f>D14*$B$2</f>
        <v>0.001</v>
      </c>
      <c r="F14" t="s">
        <v>48</v>
      </c>
      <c r="G14" s="4">
        <f>E14*9.8</f>
        <v>0.0098</v>
      </c>
    </row>
    <row r="15">
      <c r="A15" t="s">
        <v>57</v>
      </c>
      <c r="B15" t="s">
        <v>58</v>
      </c>
      <c r="C15" t="s">
        <v>59</v>
      </c>
      <c r="D15" s="9">
        <v>0.2</v>
      </c>
      <c r="E15" s="11">
        <f>D15*$B$2</f>
        <v>0.2</v>
      </c>
      <c r="F15" t="s">
        <v>48</v>
      </c>
      <c r="G15" s="4">
        <f>E15*0.56</f>
        <v>0.112</v>
      </c>
    </row>
    <row r="16">
      <c r="A16" t="s">
        <v>60</v>
      </c>
      <c r="B16" t="s">
        <v>61</v>
      </c>
      <c r="C16" t="s">
        <v>62</v>
      </c>
      <c r="D16" s="9">
        <v>0.1</v>
      </c>
      <c r="E16" s="11">
        <f>D16*$B$2</f>
        <v>0.1</v>
      </c>
      <c r="F16" t="s">
        <v>48</v>
      </c>
      <c r="G16" s="4">
        <f>E16*19.69</f>
        <v>1.969</v>
      </c>
    </row>
    <row r="17">
      <c r="A17" t="s">
        <v>63</v>
      </c>
      <c r="B17" t="s">
        <v>64</v>
      </c>
      <c r="C17" t="s">
        <v>65</v>
      </c>
      <c r="D17" s="9">
        <v>0.012</v>
      </c>
      <c r="E17" s="11">
        <f>D17*$B$2</f>
        <v>0.012</v>
      </c>
      <c r="F17" t="s">
        <v>48</v>
      </c>
      <c r="G17" s="4">
        <f>E17*12</f>
        <v>0.144</v>
      </c>
    </row>
    <row r="18">
      <c r="A18" t="s">
        <v>66</v>
      </c>
      <c r="B18" t="s">
        <v>67</v>
      </c>
      <c r="C18" t="s">
        <v>68</v>
      </c>
      <c r="D18" s="9">
        <v>0.12</v>
      </c>
      <c r="E18" s="11">
        <f>D18*$B$2</f>
        <v>0.12</v>
      </c>
      <c r="F18" t="s">
        <v>48</v>
      </c>
      <c r="G18" s="4">
        <f>E18*0.42</f>
        <v>0.0504</v>
      </c>
    </row>
    <row r="19">
      <c r="A19" t="s">
        <v>69</v>
      </c>
      <c r="B19" t="s">
        <v>70</v>
      </c>
      <c r="C19" t="s">
        <v>71</v>
      </c>
      <c r="D19" s="9">
        <v>0.2</v>
      </c>
      <c r="E19" s="11">
        <f>D19*$B$2</f>
        <v>0.2</v>
      </c>
      <c r="F19" t="s">
        <v>48</v>
      </c>
      <c r="G19" s="4">
        <f>E19*9.26</f>
        <v>1.852</v>
      </c>
    </row>
    <row r="20">
      <c r="A20" t="s">
        <v>72</v>
      </c>
      <c r="B20" t="s">
        <v>73</v>
      </c>
      <c r="C20" t="s">
        <v>71</v>
      </c>
      <c r="D20" s="9">
        <v>1.5</v>
      </c>
      <c r="E20" s="11">
        <f>D20*$B$2</f>
        <v>1.5</v>
      </c>
      <c r="F20" t="s">
        <v>48</v>
      </c>
      <c r="G20" s="4">
        <f>E20*2.17</f>
        <v>3.255</v>
      </c>
    </row>
    <row r="21">
      <c r="A21" t="s">
        <v>74</v>
      </c>
      <c r="B21" t="s">
        <v>75</v>
      </c>
      <c r="C21" t="s">
        <v>71</v>
      </c>
      <c r="D21" s="9">
        <v>2.5</v>
      </c>
      <c r="E21" s="11">
        <f>D21*$B$2</f>
        <v>2.5</v>
      </c>
      <c r="F21" t="s">
        <v>48</v>
      </c>
      <c r="G21" s="4">
        <f>E21*3.89</f>
        <v>9.725</v>
      </c>
    </row>
    <row r="22">
      <c r="A22" t="s">
        <v>76</v>
      </c>
      <c r="B22" t="s">
        <v>77</v>
      </c>
      <c r="C22" t="s">
        <v>78</v>
      </c>
      <c r="D22" s="9">
        <v>16</v>
      </c>
      <c r="E22" s="11">
        <f>D22*$B$2</f>
        <v>16</v>
      </c>
      <c r="F22" t="s">
        <v>48</v>
      </c>
      <c r="G22" s="4">
        <f>E22*18.02</f>
        <v>288.32</v>
      </c>
    </row>
    <row r="23">
      <c r="A23" t="s">
        <v>79</v>
      </c>
      <c r="B23" t="s">
        <v>80</v>
      </c>
      <c r="C23" t="s">
        <v>81</v>
      </c>
      <c r="D23" s="9">
        <v>2</v>
      </c>
      <c r="E23" s="11">
        <f>D23*$B$2</f>
        <v>2</v>
      </c>
      <c r="F23" t="s">
        <v>48</v>
      </c>
      <c r="G23" s="4">
        <f>E23*6.5</f>
        <v>13</v>
      </c>
    </row>
    <row r="24">
      <c r="A24"/>
      <c r="B24"/>
      <c r="C24"/>
      <c r="D24"/>
      <c r="E24"/>
      <c r="F24" t="s" s="3">
        <v>82</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30</v>
      </c>
      <c r="F1" t="s" s="2">
        <v>5</v>
      </c>
    </row>
    <row r="2">
      <c r="A2">
        <v>0</v>
      </c>
      <c r="B2" t="s">
        <v>2</v>
      </c>
      <c r="C2" t="s">
        <v>87</v>
      </c>
      <c r="D2" s="11">
        <v>100</v>
      </c>
      <c r="E2" t="s">
        <v>25</v>
      </c>
      <c r="F2" t="s">
        <v>88</v>
      </c>
    </row>
    <row r="3">
      <c r="A3">
        <v>1</v>
      </c>
      <c r="B3" t="s">
        <v>89</v>
      </c>
      <c r="C3" t="s">
        <v>90</v>
      </c>
      <c r="D3" s="11">
        <v>16</v>
      </c>
      <c r="E3" t="s">
        <v>48</v>
      </c>
      <c r="F3" t="s">
        <v>78</v>
      </c>
    </row>
    <row r="4">
      <c r="A4">
        <v>1</v>
      </c>
      <c r="B4" t="s">
        <v>91</v>
      </c>
      <c r="C4" t="s">
        <v>90</v>
      </c>
      <c r="D4" s="11">
        <v>1</v>
      </c>
      <c r="E4" t="s">
        <v>92</v>
      </c>
      <c r="F4" t="s">
        <v>44</v>
      </c>
    </row>
    <row r="5">
      <c r="A5">
        <v>1</v>
      </c>
      <c r="B5" t="s">
        <v>93</v>
      </c>
      <c r="C5" t="s">
        <v>87</v>
      </c>
      <c r="D5" s="11">
        <v>4</v>
      </c>
      <c r="E5" t="s">
        <v>35</v>
      </c>
      <c r="F5" t="s">
        <v>94</v>
      </c>
    </row>
    <row r="6">
      <c r="A6">
        <v>1</v>
      </c>
      <c r="B6" t="s">
        <v>95</v>
      </c>
      <c r="C6" t="s">
        <v>90</v>
      </c>
      <c r="D6" s="11">
        <v>1.5</v>
      </c>
      <c r="E6" t="s">
        <v>48</v>
      </c>
      <c r="F6" t="s">
        <v>71</v>
      </c>
    </row>
    <row r="7">
      <c r="A7">
        <v>2</v>
      </c>
      <c r="B7" t="s">
        <v>96</v>
      </c>
      <c r="C7" t="s">
        <v>90</v>
      </c>
      <c r="D7" s="11">
        <v>3.9</v>
      </c>
      <c r="E7" t="s">
        <v>35</v>
      </c>
      <c r="F7" t="s">
        <v>34</v>
      </c>
    </row>
    <row r="8">
      <c r="A8">
        <v>2</v>
      </c>
      <c r="B8" t="s">
        <v>97</v>
      </c>
      <c r="C8" t="s">
        <v>90</v>
      </c>
      <c r="D8" s="11">
        <v>0.1</v>
      </c>
      <c r="E8" t="s">
        <v>48</v>
      </c>
      <c r="F8" t="s">
        <v>62</v>
      </c>
    </row>
    <row r="9">
      <c r="A9">
        <v>1</v>
      </c>
      <c r="B9" t="s">
        <v>98</v>
      </c>
      <c r="C9" t="s">
        <v>87</v>
      </c>
      <c r="D9" s="11">
        <v>1</v>
      </c>
      <c r="E9" t="s">
        <v>25</v>
      </c>
      <c r="F9" t="s">
        <v>99</v>
      </c>
    </row>
    <row r="10">
      <c r="A10">
        <v>1</v>
      </c>
      <c r="B10" t="s">
        <v>100</v>
      </c>
      <c r="C10" t="s">
        <v>90</v>
      </c>
      <c r="D10" s="11">
        <v>2</v>
      </c>
      <c r="E10" t="s">
        <v>48</v>
      </c>
      <c r="F10" t="s">
        <v>81</v>
      </c>
    </row>
    <row r="11">
      <c r="A11">
        <v>1</v>
      </c>
      <c r="B11" t="s">
        <v>101</v>
      </c>
      <c r="C11" t="s">
        <v>90</v>
      </c>
      <c r="D11" s="11">
        <v>2.5</v>
      </c>
      <c r="E11" t="s">
        <v>48</v>
      </c>
      <c r="F11" t="s">
        <v>71</v>
      </c>
    </row>
    <row r="12">
      <c r="A12">
        <v>1</v>
      </c>
      <c r="B12" t="s">
        <v>102</v>
      </c>
      <c r="C12" t="s">
        <v>90</v>
      </c>
      <c r="D12" s="11">
        <v>0.2</v>
      </c>
      <c r="E12" t="s">
        <v>48</v>
      </c>
      <c r="F12" t="s">
        <v>59</v>
      </c>
    </row>
    <row r="13">
      <c r="A13">
        <v>2</v>
      </c>
      <c r="B13" t="s">
        <v>103</v>
      </c>
      <c r="C13" t="s">
        <v>90</v>
      </c>
      <c r="D13" s="11">
        <v>2.8</v>
      </c>
      <c r="E13" t="s">
        <v>48</v>
      </c>
      <c r="F13" t="s">
        <v>44</v>
      </c>
    </row>
    <row r="14">
      <c r="A14">
        <v>1</v>
      </c>
      <c r="B14" t="s">
        <v>104</v>
      </c>
      <c r="C14" t="s">
        <v>87</v>
      </c>
      <c r="D14" s="11">
        <v>0.5</v>
      </c>
      <c r="E14" t="s">
        <v>48</v>
      </c>
      <c r="F14" t="s">
        <v>94</v>
      </c>
    </row>
    <row r="15">
      <c r="A15">
        <v>1</v>
      </c>
      <c r="B15" t="s">
        <v>105</v>
      </c>
      <c r="C15" t="s">
        <v>90</v>
      </c>
      <c r="D15" s="11">
        <v>0.2</v>
      </c>
      <c r="E15" t="s">
        <v>48</v>
      </c>
      <c r="F15" t="s">
        <v>71</v>
      </c>
    </row>
    <row r="16">
      <c r="A16">
        <v>2</v>
      </c>
      <c r="B16" t="s">
        <v>106</v>
      </c>
      <c r="C16" t="s">
        <v>90</v>
      </c>
      <c r="D16" s="11">
        <v>0.568</v>
      </c>
      <c r="E16" t="s">
        <v>25</v>
      </c>
      <c r="F16" t="s">
        <v>41</v>
      </c>
    </row>
    <row r="17">
      <c r="A17">
        <v>1</v>
      </c>
      <c r="B17" t="s">
        <v>107</v>
      </c>
      <c r="C17" t="s">
        <v>90</v>
      </c>
      <c r="D17" s="11">
        <v>6</v>
      </c>
      <c r="E17" t="s">
        <v>35</v>
      </c>
      <c r="F17" t="s">
        <v>38</v>
      </c>
    </row>
    <row r="18">
      <c r="A18">
        <v>1</v>
      </c>
      <c r="B18" t="s">
        <v>108</v>
      </c>
      <c r="C18" t="s">
        <v>90</v>
      </c>
      <c r="D18" s="11">
        <v>0.02</v>
      </c>
      <c r="E18" t="s">
        <v>48</v>
      </c>
      <c r="F18" t="s">
        <v>54</v>
      </c>
    </row>
    <row r="19">
      <c r="A19">
        <v>1</v>
      </c>
      <c r="B19" t="s">
        <v>109</v>
      </c>
      <c r="C19" t="s">
        <v>90</v>
      </c>
      <c r="D19" s="11">
        <v>0.001</v>
      </c>
      <c r="E19" t="s">
        <v>48</v>
      </c>
      <c r="F19" t="s">
        <v>54</v>
      </c>
    </row>
    <row r="20">
      <c r="A20">
        <v>1</v>
      </c>
      <c r="B20" t="s">
        <v>110</v>
      </c>
      <c r="C20" t="s">
        <v>87</v>
      </c>
      <c r="D20" s="11">
        <v>4</v>
      </c>
      <c r="E20" t="s">
        <v>25</v>
      </c>
      <c r="F20" t="s">
        <v>111</v>
      </c>
    </row>
    <row r="21">
      <c r="A21">
        <v>2</v>
      </c>
      <c r="B21" t="s">
        <v>112</v>
      </c>
      <c r="C21" t="s">
        <v>90</v>
      </c>
      <c r="D21" s="11">
        <v>0.012</v>
      </c>
      <c r="E21" t="s">
        <v>48</v>
      </c>
      <c r="F21" t="s">
        <v>65</v>
      </c>
    </row>
    <row r="22">
      <c r="A22">
        <v>1</v>
      </c>
      <c r="B22" t="s">
        <v>113</v>
      </c>
      <c r="C22" t="s">
        <v>90</v>
      </c>
      <c r="D22" s="11">
        <v>0.12</v>
      </c>
      <c r="E22" t="s">
        <v>48</v>
      </c>
      <c r="F22" t="s">
        <v>68</v>
      </c>
    </row>
    <row r="23">
      <c r="A23">
        <v>1</v>
      </c>
      <c r="B23" t="s">
        <v>114</v>
      </c>
      <c r="C23" t="s">
        <v>90</v>
      </c>
      <c r="D23" s="11">
        <v>0.01</v>
      </c>
      <c r="E23" t="s">
        <v>48</v>
      </c>
      <c r="F23"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115</v>
      </c>
      <c r="B1" t="s" s="2">
        <v>116</v>
      </c>
      <c r="C1" t="s" s="2">
        <v>117</v>
      </c>
      <c r="D1" t="s" s="2">
        <v>118</v>
      </c>
      <c r="E1" t="s" s="2">
        <v>119</v>
      </c>
      <c r="F1" t="s" s="2">
        <v>120</v>
      </c>
    </row>
    <row r="2">
      <c r="A2" t="s">
        <v>2</v>
      </c>
      <c r="B2">
        <v>1</v>
      </c>
      <c r="C2"/>
      <c r="D2" t="inlineStr" s="13">
        <is>
          <t>Mise en place du poste de travail — Vérifiez les D.L.C., pesez les denrées, sélectionnez le matériel nécessaire. Lavez et désinfectez le matériel et le poste de travail suivant les protocoles.</t>
        </is>
      </c>
      <c r="E2" t="s" s="13"/>
      <c r="F2"/>
    </row>
    <row r="3">
      <c r="A3" t="s">
        <v>2</v>
      </c>
      <c r="B3">
        <v>2</v>
      </c>
      <c r="C3"/>
      <c r="D3" t="inlineStr" s="13">
        <is>
          <t>Préparations préliminaires — Épluchez, lavez et désinfectez les carottes ; émincez et réservez. Lavez et désinfectez les aromates. Détaillez la poitrine fraîche en lardons ; réservez au froid dans un bac GN 1/1 H 45 perforé en prévision de leur cuisson. Déconditionnez la boîte de champignons, égouttez dans un bac GN 1/1 H 45 perforé en récupérant le jus dans une calotte ; réservez au froid.</t>
        </is>
      </c>
      <c r="E3" t="s" s="13"/>
      <c r="F3"/>
    </row>
    <row r="4">
      <c r="A4" t="s">
        <v>2</v>
      </c>
      <c r="B4">
        <v>3</v>
      </c>
      <c r="C4"/>
      <c r="D4" t="inlineStr" s="13">
        <is>
          <t>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étagez-les sur l'échelle de four, indiquez la traçabilité et la date de mise en marinade sur un couvercle, stockez en chambre froide.</t>
        </is>
      </c>
      <c r="E4" t="s" s="13"/>
      <c r="F4"/>
    </row>
    <row r="5">
      <c r="A5" t="s">
        <v>2</v>
      </c>
      <c r="B5">
        <v>4</v>
      </c>
      <c r="C5"/>
      <c r="D5" t="inlineStr" s="13">
        <is>
          <t>Cuire la daube (le jour de la cuisson) — Préchauffez le four en position chaleur mixte à +170°C. Étagez les bacs sur l'échelle de cuisson. Piquez la sonde de cuisson au cœur d'un morceau de viande. Couvrez les bacs. Enfournez et cuisez environ 2 heures. Surveillez la cuisson, maintenez le niveau de mouillement (complétez avec un peu de fond blanc ou d'eau si nécessaire). Atteignez +95/97°C au terme de la cuisson. 10 minutes avant la fin, répartissez les olives dénoyautées dans les 4 bacs. À la sortie du four, dépouillez et dégraissez la surface si nécessaire. Agitez d'un mouvement légèrement circulaire les bacs pour lier les éléments. Respectez la procédure de fin de cuisson. Stockez en armoire chaude, maintenez à +63°C en attente de consommation. Servez directement du bac de cuisson (fait office de bac de service).</t>
        </is>
      </c>
      <c r="E5" t="s" s="13"/>
      <c r="F5"/>
    </row>
    <row r="6">
      <c r="A6" t="s">
        <v>2</v>
      </c>
      <c r="B6">
        <v>5</v>
      </c>
      <c r="C6"/>
      <c r="D6" t="s" s="13">
        <v>121</v>
      </c>
      <c r="E6" t="s" s="13"/>
      <c r="F6"/>
    </row>
    <row r="7">
      <c r="A7" t="s">
        <v>122</v>
      </c>
      <c r="B7">
        <v>1</v>
      </c>
      <c r="C7" t="s">
        <v>123</v>
      </c>
      <c r="D7" t="s" s="13">
        <v>124</v>
      </c>
      <c r="E7" t="s" s="13"/>
      <c r="F7"/>
    </row>
    <row r="8">
      <c r="A8" t="s">
        <v>125</v>
      </c>
      <c r="B8"/>
      <c r="C8"/>
      <c r="D8"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126</v>
      </c>
      <c r="B1"/>
      <c r="C1"/>
      <c r="D1"/>
    </row>
    <row r="2">
      <c r="A2" t="str" s="14">
        <f>"GRO_CDC_132 · GRO.VIANDES · référence : "&amp;Besoins!B3&amp;" "&amp;Besoins!C3&amp;" · multiplicateur réglable sur la feuille ""Besoins"""</f>
        <v>GRO_CDC_132 · GRO.VIANDES · référence : 100 pc · multiplicateur réglable sur la feuille </v>
      </c>
      <c r="B2"/>
      <c r="C2"/>
      <c r="D2"/>
    </row>
    <row r="3">
      <c r="A3"/>
      <c r="B3"/>
      <c r="C3"/>
      <c r="D3"/>
    </row>
    <row r="4">
      <c r="A4" t="s" s="15">
        <v>127</v>
      </c>
      <c r="B4"/>
      <c r="C4"/>
      <c r="D4"/>
    </row>
    <row r="5">
      <c r="A5" t="s" s="16">
        <v>128</v>
      </c>
      <c r="B5" t="str" s="13">
        <f>Procedure!D2</f>
        <v>Mise en place du poste de travail — Vérifiez les D.L.C., pesez les denrées, sélectionnez le matériel nécessaire. Lavez et désinfectez le matériel et le poste de travail suivant les protocoles.</v>
      </c>
      <c r="C5"/>
      <c r="D5"/>
    </row>
    <row r="6">
      <c r="A6" t="s" s="16">
        <v>129</v>
      </c>
      <c r="B6" t="str" s="13">
        <f>Procedure!D3</f>
        <v>Préparations préliminaires — Épluchez, lavez et désinfectez les carottes ; émincez et réservez. Lavez et désinfectez les aromates. Détaillez la poitrine fraîche en lardons ; réservez au froid dans un bac GN 1/1 H 45 perforé en prévision de leur cuisson. Déconditionnez la boîte de champignons, égouttez dans un bac GN 1/1 H 45 perforé en récupérant le jus dans une calotte ; réservez au froid.</v>
      </c>
      <c r="C6"/>
      <c r="D6"/>
    </row>
    <row r="7">
      <c r="A7"/>
      <c r="B7" t="str">
        <f>Besoins!B23</f>
        <v>Poitrine de porc fraîche</v>
      </c>
      <c r="C7" s="11">
        <f>Besoins!E23</f>
        <v>2</v>
      </c>
      <c r="D7" t="str">
        <f>Besoins!F23</f>
        <v>kg</v>
      </c>
    </row>
    <row r="8">
      <c r="A8"/>
      <c r="B8" t="str">
        <f>Besoins!B10</f>
        <v>Champignons hôtel pieds morceaux boîte 5/1</v>
      </c>
      <c r="C8" s="11">
        <f>Besoins!E10</f>
        <v>1</v>
      </c>
      <c r="D8" t="str">
        <f>Besoins!F10</f>
        <v>bte</v>
      </c>
    </row>
    <row r="9">
      <c r="A9"/>
      <c r="B9" t="str">
        <f>Besoins!B20</f>
        <v>Carottes en rondelles surgelées</v>
      </c>
      <c r="C9" s="11">
        <f>Besoins!E20</f>
        <v>1.5</v>
      </c>
      <c r="D9" t="str">
        <f>Besoins!F20</f>
        <v>kg</v>
      </c>
    </row>
    <row r="10">
      <c r="A10" t="s" s="16">
        <v>130</v>
      </c>
      <c r="B10" t="str" s="13">
        <f>Procedure!D4</f>
        <v>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étagez-les sur l'échelle de four, indiquez la traçabilité et la date de mise en marinade sur un couvercle, stockez en chambre froide.</v>
      </c>
      <c r="C10"/>
      <c r="D10"/>
    </row>
    <row r="11">
      <c r="A11"/>
      <c r="B11" t="str">
        <f>Besoins!B22</f>
        <v>Assortiment bourguignon sans os UE</v>
      </c>
      <c r="C11" s="11">
        <f>Besoins!E22</f>
        <v>16</v>
      </c>
      <c r="D11" t="str">
        <f>Besoins!F22</f>
        <v>kg</v>
      </c>
    </row>
    <row r="12">
      <c r="A12"/>
      <c r="B12" t="str">
        <f>Besoins!B21</f>
        <v>Oignons émincés surgelés</v>
      </c>
      <c r="C12" s="11">
        <f>Besoins!E21</f>
        <v>2.5</v>
      </c>
      <c r="D12" t="str">
        <f>Besoins!F21</f>
        <v>kg</v>
      </c>
    </row>
    <row r="13">
      <c r="A13"/>
      <c r="B13" t="str">
        <f>Besoins!B19</f>
        <v>Ail haché IQF</v>
      </c>
      <c r="C13" s="11">
        <f>Besoins!E19</f>
        <v>0.2</v>
      </c>
      <c r="D13" t="str">
        <f>Besoins!F19</f>
        <v>kg</v>
      </c>
    </row>
    <row r="14">
      <c r="A14"/>
      <c r="B14" t="str">
        <f>Besoins!B13</f>
        <v>Fleur de thym dehydratee</v>
      </c>
      <c r="C14" s="11">
        <f>Besoins!E13</f>
        <v>0.02</v>
      </c>
      <c r="D14" t="str">
        <f>Besoins!F13</f>
        <v>kg</v>
      </c>
    </row>
    <row r="15">
      <c r="A15"/>
      <c r="B15" t="str">
        <f>Besoins!B14</f>
        <v>Laurier sauce feuilles</v>
      </c>
      <c r="C15" s="11">
        <f>Besoins!E14</f>
        <v>0.001</v>
      </c>
      <c r="D15" t="str">
        <f>Besoins!F14</f>
        <v>kg</v>
      </c>
    </row>
    <row r="16">
      <c r="A16"/>
      <c r="B16" t="s">
        <v>131</v>
      </c>
      <c r="C16" s="11">
        <f>'Besoins'!$B$2*4</f>
        <v>4</v>
      </c>
      <c r="D16" t="s">
        <v>25</v>
      </c>
    </row>
    <row r="17">
      <c r="A17"/>
      <c r="B17" t="str">
        <f>Besoins!B18</f>
        <v>Gros sel de mer</v>
      </c>
      <c r="C17" s="11">
        <f>Besoins!E18</f>
        <v>0.12</v>
      </c>
      <c r="D17" t="str">
        <f>Besoins!F18</f>
        <v>kg</v>
      </c>
    </row>
    <row r="18">
      <c r="A18"/>
      <c r="B18" t="str">
        <f>Besoins!B12</f>
        <v>Poivre noir moulu</v>
      </c>
      <c r="C18" s="11">
        <f>Besoins!E12</f>
        <v>0.01</v>
      </c>
      <c r="D18" t="str">
        <f>Besoins!F12</f>
        <v>kg</v>
      </c>
    </row>
    <row r="19">
      <c r="A19"/>
      <c r="B19" t="s">
        <v>132</v>
      </c>
      <c r="C19" s="11">
        <f>'Besoins'!$B$2*4</f>
        <v>4</v>
      </c>
      <c r="D19" t="s">
        <v>35</v>
      </c>
    </row>
    <row r="20">
      <c r="A20"/>
      <c r="B20" t="str">
        <f>Besoins!B15</f>
        <v>Farine de blé T55</v>
      </c>
      <c r="C20" s="11">
        <f>Besoins!E15</f>
        <v>0.2</v>
      </c>
      <c r="D20" t="str">
        <f>Besoins!F15</f>
        <v>kg</v>
      </c>
    </row>
    <row r="21">
      <c r="A21"/>
      <c r="B21" t="s">
        <v>133</v>
      </c>
      <c r="C21" s="11">
        <f>'Besoins'!$B$2*0.5</f>
        <v>0.5</v>
      </c>
      <c r="D21" t="s">
        <v>48</v>
      </c>
    </row>
    <row r="22">
      <c r="A22"/>
      <c r="B22" t="str">
        <f>Besoins!B8</f>
        <v>Vin blanc sec de cuisson</v>
      </c>
      <c r="C22" s="11">
        <f>Besoins!E8</f>
        <v>6</v>
      </c>
      <c r="D22" t="str">
        <f>Besoins!F8</f>
        <v>lt</v>
      </c>
    </row>
    <row r="23">
      <c r="A23" t="s" s="16">
        <v>134</v>
      </c>
      <c r="B23" t="str" s="13">
        <f>Procedure!D5</f>
        <v>Cuire la daube (le jour de la cuisson) — Préchauffez le four en position chaleur mixte à +170°C. Étagez les bacs sur l'échelle de cuisson. Piquez la sonde de cuisson au cœur d'un morceau de viande. Couvrez les bacs. Enfournez et cuisez environ 2 heures. Surveillez la cuisson, maintenez le niveau de mouillement (complétez avec un peu de fond blanc ou d'eau si nécessaire). Atteignez +95/97°C au terme de la cuisson. 10 minutes avant la fin, répartissez les olives dénoyautées dans les 4 bacs. À la sortie du four, dépouillez et dégraissez la surface si nécessaire. Agitez d'un mouvement légèrement circulaire les bacs pour lier les éléments. Respectez la procédure de fin de cuisson. Stockez en armoire chaude, maintenez à +63°C en attente de consommation. Servez directement du bac de cuisson (fait office de bac de service).</v>
      </c>
      <c r="C23"/>
      <c r="D23"/>
    </row>
    <row r="24">
      <c r="A24"/>
      <c r="B24" t="s">
        <v>135</v>
      </c>
      <c r="C24" s="11">
        <f>'Besoins'!$B$2*1</f>
        <v>1</v>
      </c>
      <c r="D24" t="s">
        <v>25</v>
      </c>
    </row>
    <row r="25">
      <c r="A25" t="s" s="16">
        <v>136</v>
      </c>
      <c r="B25" t="str" s="13">
        <f>Procedure!D6</f>
        <v>Servir — Servez les morceaux de daube à l'assiette avec la garniture apparente, nappez de sauce. Accompagnez de gnocchis, polenta, pâtes, etc.</v>
      </c>
      <c r="C25"/>
      <c r="D25"/>
    </row>
    <row r="26">
      <c r="A26"/>
      <c r="B26"/>
      <c r="C26"/>
      <c r="D26"/>
    </row>
    <row r="27">
      <c r="A27" t="s" s="15">
        <v>137</v>
      </c>
      <c r="B27"/>
      <c r="C27"/>
      <c r="D27"/>
    </row>
    <row r="28">
      <c r="A28" t="s" s="16">
        <v>128</v>
      </c>
      <c r="B28" t="str" s="13">
        <f>"[DISSOUDRE] "&amp;Procedure!D7</f>
        <v>[DISSOUDRE] Délayer la poudre dans l'eau froide en fouettant, puis porter à ébullition en remuant régulièrement.</v>
      </c>
      <c r="C28"/>
      <c r="D28"/>
    </row>
    <row r="29">
      <c r="A29"/>
      <c r="B29" t="str">
        <f>Besoins!B7</f>
        <v>Eau (robinet - moy. France 2026)</v>
      </c>
      <c r="C29" s="11">
        <f>Besoins!E7</f>
        <v>3.9</v>
      </c>
      <c r="D29" t="str">
        <f>Besoins!F7</f>
        <v>lt</v>
      </c>
    </row>
    <row r="30">
      <c r="A30"/>
      <c r="B30" t="str">
        <f>Besoins!B16</f>
        <v>Fonds Brun Lié (Knorr Professional)</v>
      </c>
      <c r="C30" s="11">
        <f>Besoins!E16</f>
        <v>0.1</v>
      </c>
      <c r="D30" t="str">
        <f>Besoins!F16</f>
        <v>kg</v>
      </c>
    </row>
    <row r="31">
      <c r="A31"/>
      <c r="B31"/>
      <c r="C31"/>
      <c r="D31"/>
    </row>
    <row r="32">
      <c r="A32" t="s" s="15">
        <v>138</v>
      </c>
      <c r="B32"/>
      <c r="C32"/>
      <c r="D32"/>
    </row>
    <row r="33">
      <c r="A33"/>
      <c r="B33"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3"/>
      <c r="D33"/>
    </row>
    <row r="34">
      <c r="A34"/>
      <c r="B34"/>
      <c r="C34"/>
      <c r="D34"/>
    </row>
    <row r="35">
      <c r="A35" t="s" s="18">
        <v>22</v>
      </c>
      <c r="B35"/>
      <c r="C35"/>
      <c r="D35"/>
    </row>
  </sheetData>
  <sheetProtection sheet="1" formatRows="0" formatColumns="0"/>
  <mergeCells count="13">
    <mergeCell ref="A1:D1"/>
    <mergeCell ref="A2:D2"/>
    <mergeCell ref="A4:D4"/>
    <mergeCell ref="B5:D5"/>
    <mergeCell ref="B6:D6"/>
    <mergeCell ref="B10:D10"/>
    <mergeCell ref="B23:D23"/>
    <mergeCell ref="B25:D25"/>
    <mergeCell ref="A27:D27"/>
    <mergeCell ref="B28:D28"/>
    <mergeCell ref="A32:D32"/>
    <mergeCell ref="B33:D33"/>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2026-10-30T14:26:19Z</dcterms:created>
  <dc:title>DAUBE À LA NIÇOISE</dc:title>
  <dc:subject/>
  <dc:creator>CUIS.web</dc:creator>
  <cp:lastModifiedBy/>
  <cp:keywords/>
  <dc:description>Export automatique — moteur récursif d'origine : Bernard Vandendaele</dc:description>
  <cp:category/>
  <dc:language>en-US</dc:language>
  <dcterms:modified xsi:type="dcterms:W3CDTF">2026-10-30T14:26:19Z</dcterms:modified>
  <cp:revision>1</cp:revision>
</cp:coreProperties>
</file>