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<sst xmlns="http://schemas.openxmlformats.org/spreadsheetml/2006/main" count="143" uniqueCount="143">
  <si>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</si>
  <si>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</si>
  <si>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NAVARIN D'AGNEAU AUX HERBES DE LA GARRIGUE</t>
  </si>
  <si>
    <t>Code</t>
  </si>
  <si>
    <t>GRO_CDC_128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</si>
  <si>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</si>
  <si>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</si>
  <si>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</si>
  <si>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</si>
  <si>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</si>
  <si>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</si>
  <si>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</si>
  <si>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</si>
  <si>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</si>
  <si>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</si>
  <si>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</si>
  <si>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</si>
  <si>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</si>
  <si>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</si>
  <si>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</si>
  <si>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</si>
  <si>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</si>
  <si>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</si>
  <si>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</si>
  <si>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</si>
  <si>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</si>
  <si>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</si>
  <si>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</si>
  <si>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</si>
  <si>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</si>
  <si>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</si>
  <si>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</si>
  <si>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</si>
  <si>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</si>
  <si>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</si>
  <si>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</si>
  <si>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</si>
  <si>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</si>
  <si>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</si>
  <si>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</si>
  <si>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</si>
  <si>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</si>
  <si>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</si>
  <si>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</si>
  <si>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</si>
  <si>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</si>
  <si>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</si>
  <si>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</si>
  <si>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</si>
  <si>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</si>
  <si>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</si>
  <si>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</si>
  <si>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</si>
  <si>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</si>
  <si>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</si>
  <si>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</si>
  <si>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</si>
  <si>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</si>
  <si>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</si>
  <si>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</si>
  <si>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</si>
  <si>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</si>
  <si>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</si>
  <si>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</si>
  <si>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</si>
  <si>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</si>
  <si>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</si>
  <si>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</si>
  <si>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</si>
  <si>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</si>
  <si>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</si>
  <si>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</si>
  <si>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</si>
  <si>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</si>
  <si>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</si>
  <si>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</si>
  <si>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</si>
  <si>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</si>
  <si>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</si>
  <si>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</si>
  <si>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</si>
  <si>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</si>
  <si>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</si>
  <si>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100 pc)</t>
  </si>
  <si>
    <t>recette</t>
  </si>
  <si>
    <t>Viandes collectivité</t>
  </si>
  <si>
    <t xml:space="preserve">    ↳ PETITS OIGNONS GRELOTS GLACÉS À BRUN ET À BLANC</t>
  </si>
  <si>
    <t>Garnitures et légumes collectivité</t>
  </si>
  <si>
    <t xml:space="preserve">    ↳ Persil haché IQF</t>
  </si>
  <si>
    <t>matiere</t>
  </si>
  <si>
    <t xml:space="preserve">    ↳ NAVARIN D'AGNEAU — BASE (SANS GARNITURE)</t>
  </si>
  <si>
    <t>Préparations de base collectivité</t>
  </si>
  <si>
    <t xml:space="preserve">        ↳ Petits oignons blancs surgelés</t>
  </si>
  <si>
    <t xml:space="preserve">        ↳ Oignons émincés surgelés</t>
  </si>
  <si>
    <t xml:space="preserve">        ↳ Épaule d'agneau désossée</t>
  </si>
  <si>
    <t xml:space="preserve">        ↳ Ail haché IQF</t>
  </si>
  <si>
    <t xml:space="preserve">        ↳ Huile de tournesol raffinée vrac</t>
  </si>
  <si>
    <t xml:space="preserve">        ↳ Beurre doux 82% MG plaquette</t>
  </si>
  <si>
    <t xml:space="preserve">        ↳ Sucre blanc cristal sac 25 kg</t>
  </si>
  <si>
    <t xml:space="preserve">        ↳ Bouquet garni sachet dose</t>
  </si>
  <si>
    <t xml:space="preserve">        ↳ Sel fin de cuisine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</si>
  <si>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</si>
  <si>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</si>
  <si>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</si>
  <si>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</si>
  <si>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</si>
  <si>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</si>
  <si>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</si>
  <si>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</si>
  <si>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</si>
  <si>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</si>
  <si>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</si>
  <si>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</si>
  <si>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</si>
  <si>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</si>
  <si>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</si>
  <si>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</si>
  <si>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</si>
  <si>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</si>
  <si>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</si>
  <si>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</si>
  <si>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</si>
  <si>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</si>
  <si>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</si>
  <si>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</si>
  <si>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</si>
  <si>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</si>
  <si>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</si>
  <si>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</si>
  <si>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</si>
  <si>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NAVARIN D'AGNEAU — BASE (SANS GARNITURE)</t>
  </si>
  <si>
    <t>3.</t>
  </si>
  <si>
    <t xml:space="preserve">    PETITS OIGNONS GRELOTS GLACÉS À BRUN ET À BLANC</t>
  </si>
  <si>
    <t>4.</t>
  </si>
  <si>
    <t>5.</t>
  </si>
  <si>
    <t>↳ PETITS OIGNONS GRELOTS GLACÉS À BRUN ET À BLANC  GRO_CDC_169</t>
  </si>
  <si>
    <t xml:space="preserve">    Sel fin de cuisine</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</si>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</sst>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438.567985</v>
      </c>
    </row>
    <row r="12">
      <c r="A12" t="s" s="3">
        <v>17</v>
      </c>
      <c r="B12" s="4">
        <v>4.38567985</v>
      </c>
    </row>
    <row r="13">
      <c r="A13"/>
      <c r="B13"/>
    </row>
    <row r="14">
      <c r="A14" t="s" s="5">
        <v>18</v>
      </c>
      <c r="B14" t="s" s="5">
        <v>15</v>
      </c>
    </row>
    <row r="15">
      <c r="A15" t="s" s="5">
        <v>19</v>
      </c>
      <c r="B15" s="6">
        <v>438.567985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v>
      </c>
      <c r="E8" s="11">
        <f>D8*$B$2</f>
        <v>1</v>
      </c>
      <c r="F8" t="s">
        <v>25</v>
      </c>
      <c r="G8" s="4">
        <f>E8*12.6</f>
        <v>12.6</v>
      </c>
    </row>
    <row r="9">
      <c r="A9" t="s">
        <v>39</v>
      </c>
      <c r="B9" t="s">
        <v>40</v>
      </c>
      <c r="C9" t="s">
        <v>41</v>
      </c>
      <c r="D9" s="9">
        <v>0.007</v>
      </c>
      <c r="E9" s="11">
        <f>D9*$B$2</f>
        <v>0.007</v>
      </c>
      <c r="F9" t="s">
        <v>42</v>
      </c>
      <c r="G9" s="4">
        <f>E9*12.5</f>
        <v>0.0875</v>
      </c>
    </row>
    <row r="10">
      <c r="A10" t="s">
        <v>43</v>
      </c>
      <c r="B10" t="s">
        <v>44</v>
      </c>
      <c r="C10" t="s">
        <v>45</v>
      </c>
      <c r="D10" s="9">
        <v>0.051</v>
      </c>
      <c r="E10" s="11">
        <f>D10*$B$2</f>
        <v>0.051</v>
      </c>
      <c r="F10" t="s">
        <v>42</v>
      </c>
      <c r="G10" s="4">
        <f>E10*14</f>
        <v>0.714</v>
      </c>
    </row>
    <row r="11">
      <c r="A11" t="s">
        <v>46</v>
      </c>
      <c r="B11" t="s">
        <v>47</v>
      </c>
      <c r="C11" t="s">
        <v>48</v>
      </c>
      <c r="D11" s="9">
        <v>0.06</v>
      </c>
      <c r="E11" s="11">
        <f>D11*$B$2</f>
        <v>0.06</v>
      </c>
      <c r="F11" t="s">
        <v>42</v>
      </c>
      <c r="G11" s="4">
        <f>E11*9.5</f>
        <v>0.57</v>
      </c>
    </row>
    <row r="12">
      <c r="A12" t="s">
        <v>49</v>
      </c>
      <c r="B12" t="s">
        <v>50</v>
      </c>
      <c r="C12" t="s">
        <v>51</v>
      </c>
      <c r="D12" s="9">
        <v>0.5</v>
      </c>
      <c r="E12" s="11">
        <f>D12*$B$2</f>
        <v>0.5</v>
      </c>
      <c r="F12" t="s">
        <v>42</v>
      </c>
      <c r="G12" s="4">
        <f>E12*0.56</f>
        <v>0.28</v>
      </c>
    </row>
    <row r="13">
      <c r="A13" t="s">
        <v>52</v>
      </c>
      <c r="B13" t="s">
        <v>53</v>
      </c>
      <c r="C13" t="s">
        <v>54</v>
      </c>
      <c r="D13" s="9">
        <v>0.3</v>
      </c>
      <c r="E13" s="11">
        <f>D13*$B$2</f>
        <v>0.3</v>
      </c>
      <c r="F13" t="s">
        <v>42</v>
      </c>
      <c r="G13" s="4">
        <f>E13*19.69</f>
        <v>5.907</v>
      </c>
    </row>
    <row r="14">
      <c r="A14" t="s">
        <v>55</v>
      </c>
      <c r="B14" t="s">
        <v>56</v>
      </c>
      <c r="C14" t="s">
        <v>57</v>
      </c>
      <c r="D14" s="9">
        <v>1</v>
      </c>
      <c r="E14" s="11">
        <f>D14*$B$2</f>
        <v>1</v>
      </c>
      <c r="F14" t="s">
        <v>35</v>
      </c>
      <c r="G14" s="4">
        <f>E14*1.05</f>
        <v>1.05</v>
      </c>
    </row>
    <row r="15">
      <c r="A15" t="s">
        <v>58</v>
      </c>
      <c r="B15" t="s">
        <v>59</v>
      </c>
      <c r="C15" t="s">
        <v>60</v>
      </c>
      <c r="D15" s="9">
        <v>0.15</v>
      </c>
      <c r="E15" s="11">
        <f>D15*$B$2</f>
        <v>0.15</v>
      </c>
      <c r="F15" t="s">
        <v>42</v>
      </c>
      <c r="G15" s="4">
        <f>E15*5.2</f>
        <v>0.78</v>
      </c>
    </row>
    <row r="16">
      <c r="A16" t="s">
        <v>61</v>
      </c>
      <c r="B16" t="s">
        <v>62</v>
      </c>
      <c r="C16" t="s">
        <v>63</v>
      </c>
      <c r="D16" s="9">
        <v>0.0805</v>
      </c>
      <c r="E16" s="11">
        <f>D16*$B$2</f>
        <v>0.0805</v>
      </c>
      <c r="F16" t="s">
        <v>42</v>
      </c>
      <c r="G16" s="4">
        <f>E16*0.35</f>
        <v>0.028175</v>
      </c>
    </row>
    <row r="17">
      <c r="A17" t="s">
        <v>64</v>
      </c>
      <c r="B17" t="s">
        <v>65</v>
      </c>
      <c r="C17" t="s">
        <v>66</v>
      </c>
      <c r="D17" s="9">
        <v>0.075</v>
      </c>
      <c r="E17" s="11">
        <f>D17*$B$2</f>
        <v>0.075</v>
      </c>
      <c r="F17" t="s">
        <v>42</v>
      </c>
      <c r="G17" s="4">
        <f>E17*0.82</f>
        <v>0.0615</v>
      </c>
    </row>
    <row r="18">
      <c r="A18" t="s">
        <v>67</v>
      </c>
      <c r="B18" t="s">
        <v>68</v>
      </c>
      <c r="C18" t="s">
        <v>69</v>
      </c>
      <c r="D18" s="9">
        <v>0.2</v>
      </c>
      <c r="E18" s="11">
        <f>D18*$B$2</f>
        <v>0.2</v>
      </c>
      <c r="F18" t="s">
        <v>42</v>
      </c>
      <c r="G18" s="4">
        <f>E18*9.26</f>
        <v>1.852</v>
      </c>
    </row>
    <row r="19">
      <c r="A19" t="s">
        <v>70</v>
      </c>
      <c r="B19" t="s">
        <v>71</v>
      </c>
      <c r="C19" t="s">
        <v>69</v>
      </c>
      <c r="D19" s="9">
        <v>3</v>
      </c>
      <c r="E19" s="11">
        <f>D19*$B$2</f>
        <v>3</v>
      </c>
      <c r="F19" t="s">
        <v>42</v>
      </c>
      <c r="G19" s="4">
        <f>E19*3.89</f>
        <v>11.67</v>
      </c>
    </row>
    <row r="20">
      <c r="A20" t="s">
        <v>72</v>
      </c>
      <c r="B20" t="s">
        <v>73</v>
      </c>
      <c r="C20" t="s">
        <v>69</v>
      </c>
      <c r="D20" s="9">
        <v>0.25</v>
      </c>
      <c r="E20" s="11">
        <f>D20*$B$2</f>
        <v>0.25</v>
      </c>
      <c r="F20" t="s">
        <v>42</v>
      </c>
      <c r="G20" s="4">
        <f>E20*7.07</f>
        <v>1.7675</v>
      </c>
    </row>
    <row r="21">
      <c r="A21" t="s">
        <v>74</v>
      </c>
      <c r="B21" t="s">
        <v>75</v>
      </c>
      <c r="C21" t="s">
        <v>69</v>
      </c>
      <c r="D21" s="9">
        <v>3</v>
      </c>
      <c r="E21" s="11">
        <f>D21*$B$2</f>
        <v>3</v>
      </c>
      <c r="F21" t="s">
        <v>42</v>
      </c>
      <c r="G21" s="4">
        <f>E21*3.85</f>
        <v>11.55</v>
      </c>
    </row>
    <row r="22">
      <c r="A22" t="s">
        <v>76</v>
      </c>
      <c r="B22" t="s">
        <v>77</v>
      </c>
      <c r="C22" t="s">
        <v>78</v>
      </c>
      <c r="D22" s="9">
        <v>16</v>
      </c>
      <c r="E22" s="11">
        <f>D22*$B$2</f>
        <v>16</v>
      </c>
      <c r="F22" t="s">
        <v>42</v>
      </c>
      <c r="G22" s="4">
        <f>E22*24.35</f>
        <v>389.6</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75</v>
      </c>
      <c r="E3" t="s">
        <v>25</v>
      </c>
      <c r="F3" t="s">
        <v>87</v>
      </c>
    </row>
    <row r="4">
      <c r="A4">
        <v>1</v>
      </c>
      <c r="B4" t="s">
        <v>88</v>
      </c>
      <c r="C4" t="s">
        <v>89</v>
      </c>
      <c r="D4" s="11">
        <v>0.25</v>
      </c>
      <c r="E4" t="s">
        <v>42</v>
      </c>
      <c r="F4" t="s">
        <v>69</v>
      </c>
    </row>
    <row r="5">
      <c r="A5">
        <v>1</v>
      </c>
      <c r="B5" t="s">
        <v>90</v>
      </c>
      <c r="C5" t="s">
        <v>84</v>
      </c>
      <c r="D5" s="11">
        <v>100</v>
      </c>
      <c r="E5" t="s">
        <v>25</v>
      </c>
      <c r="F5" t="s">
        <v>91</v>
      </c>
    </row>
    <row r="6">
      <c r="A6">
        <v>2</v>
      </c>
      <c r="B6" t="s">
        <v>92</v>
      </c>
      <c r="C6" t="s">
        <v>89</v>
      </c>
      <c r="D6" s="11">
        <v>3</v>
      </c>
      <c r="E6" t="s">
        <v>42</v>
      </c>
      <c r="F6" t="s">
        <v>69</v>
      </c>
    </row>
    <row r="7">
      <c r="A7">
        <v>2</v>
      </c>
      <c r="B7" t="s">
        <v>93</v>
      </c>
      <c r="C7" t="s">
        <v>89</v>
      </c>
      <c r="D7" s="11">
        <v>3</v>
      </c>
      <c r="E7" t="s">
        <v>42</v>
      </c>
      <c r="F7" t="s">
        <v>69</v>
      </c>
    </row>
    <row r="8">
      <c r="A8">
        <v>2</v>
      </c>
      <c r="B8" t="s">
        <v>94</v>
      </c>
      <c r="C8" t="s">
        <v>89</v>
      </c>
      <c r="D8" s="11">
        <v>16</v>
      </c>
      <c r="E8" t="s">
        <v>42</v>
      </c>
      <c r="F8" t="s">
        <v>78</v>
      </c>
    </row>
    <row r="9">
      <c r="A9">
        <v>2</v>
      </c>
      <c r="B9" t="s">
        <v>95</v>
      </c>
      <c r="C9" t="s">
        <v>89</v>
      </c>
      <c r="D9" s="11">
        <v>0.2</v>
      </c>
      <c r="E9" t="s">
        <v>42</v>
      </c>
      <c r="F9" t="s">
        <v>69</v>
      </c>
    </row>
    <row r="10">
      <c r="A10">
        <v>2</v>
      </c>
      <c r="B10" t="s">
        <v>96</v>
      </c>
      <c r="C10" t="s">
        <v>89</v>
      </c>
      <c r="D10" s="11">
        <v>1</v>
      </c>
      <c r="E10" t="s">
        <v>35</v>
      </c>
      <c r="F10" t="s">
        <v>57</v>
      </c>
    </row>
    <row r="11">
      <c r="A11">
        <v>2</v>
      </c>
      <c r="B11" t="s">
        <v>97</v>
      </c>
      <c r="C11" t="s">
        <v>89</v>
      </c>
      <c r="D11" s="11">
        <v>0.15</v>
      </c>
      <c r="E11" t="s">
        <v>42</v>
      </c>
      <c r="F11" t="s">
        <v>60</v>
      </c>
    </row>
    <row r="12">
      <c r="A12">
        <v>2</v>
      </c>
      <c r="B12" t="s">
        <v>98</v>
      </c>
      <c r="C12" t="s">
        <v>89</v>
      </c>
      <c r="D12" s="11">
        <v>0.075</v>
      </c>
      <c r="E12" t="s">
        <v>42</v>
      </c>
      <c r="F12" t="s">
        <v>66</v>
      </c>
    </row>
    <row r="13">
      <c r="A13">
        <v>2</v>
      </c>
      <c r="B13" t="s">
        <v>99</v>
      </c>
      <c r="C13" t="s">
        <v>89</v>
      </c>
      <c r="D13" s="11">
        <v>0.051</v>
      </c>
      <c r="E13" t="s">
        <v>42</v>
      </c>
      <c r="F13" t="s">
        <v>45</v>
      </c>
    </row>
    <row r="14">
      <c r="A14">
        <v>2</v>
      </c>
      <c r="B14" t="s">
        <v>100</v>
      </c>
      <c r="C14" t="s">
        <v>89</v>
      </c>
      <c r="D14" s="11">
        <v>0.008</v>
      </c>
      <c r="E14" t="s">
        <v>42</v>
      </c>
      <c r="F14" t="s">
        <v>63</v>
      </c>
    </row>
    <row r="15">
      <c r="A15">
        <v>2</v>
      </c>
      <c r="B15" t="s">
        <v>101</v>
      </c>
      <c r="C15" t="s">
        <v>84</v>
      </c>
      <c r="D15" s="11">
        <v>12</v>
      </c>
      <c r="E15" t="s">
        <v>35</v>
      </c>
      <c r="F15" t="s">
        <v>91</v>
      </c>
    </row>
    <row r="16">
      <c r="A16">
        <v>3</v>
      </c>
      <c r="B16" t="s">
        <v>102</v>
      </c>
      <c r="C16" t="s">
        <v>89</v>
      </c>
      <c r="D16" s="11">
        <v>11.7</v>
      </c>
      <c r="E16" t="s">
        <v>35</v>
      </c>
      <c r="F16" t="s">
        <v>34</v>
      </c>
    </row>
    <row r="17">
      <c r="A17">
        <v>3</v>
      </c>
      <c r="B17" t="s">
        <v>103</v>
      </c>
      <c r="C17" t="s">
        <v>89</v>
      </c>
      <c r="D17" s="11">
        <v>0.3</v>
      </c>
      <c r="E17" t="s">
        <v>42</v>
      </c>
      <c r="F17" t="s">
        <v>54</v>
      </c>
    </row>
    <row r="18">
      <c r="A18">
        <v>2</v>
      </c>
      <c r="B18" t="s">
        <v>104</v>
      </c>
      <c r="C18" t="s">
        <v>84</v>
      </c>
      <c r="D18" s="11">
        <v>1</v>
      </c>
      <c r="E18" t="s">
        <v>25</v>
      </c>
      <c r="F18" t="s">
        <v>91</v>
      </c>
    </row>
    <row r="19">
      <c r="A19">
        <v>3</v>
      </c>
      <c r="B19" t="s">
        <v>105</v>
      </c>
      <c r="C19" t="s">
        <v>84</v>
      </c>
      <c r="D19" s="11">
        <v>0.88</v>
      </c>
      <c r="E19" t="s">
        <v>42</v>
      </c>
      <c r="F19" t="s">
        <v>91</v>
      </c>
    </row>
    <row r="20">
      <c r="A20">
        <v>4</v>
      </c>
      <c r="B20" t="s">
        <v>106</v>
      </c>
      <c r="C20" t="s">
        <v>89</v>
      </c>
      <c r="D20" s="11">
        <v>1</v>
      </c>
      <c r="E20" t="s">
        <v>25</v>
      </c>
      <c r="F20" t="s">
        <v>38</v>
      </c>
    </row>
    <row r="21">
      <c r="A21">
        <v>2</v>
      </c>
      <c r="B21" t="s">
        <v>107</v>
      </c>
      <c r="C21" t="s">
        <v>89</v>
      </c>
      <c r="D21" s="11">
        <v>0.5</v>
      </c>
      <c r="E21" t="s">
        <v>42</v>
      </c>
      <c r="F21" t="s">
        <v>51</v>
      </c>
    </row>
    <row r="22">
      <c r="A22">
        <v>2</v>
      </c>
      <c r="B22" t="s">
        <v>108</v>
      </c>
      <c r="C22" t="s">
        <v>89</v>
      </c>
      <c r="D22" s="11">
        <v>0.06</v>
      </c>
      <c r="E22" t="s">
        <v>42</v>
      </c>
      <c r="F22" t="s">
        <v>48</v>
      </c>
    </row>
    <row r="23">
      <c r="A23">
        <v>2</v>
      </c>
      <c r="B23" t="s">
        <v>100</v>
      </c>
      <c r="C23" t="s">
        <v>89</v>
      </c>
      <c r="D23" s="11">
        <v>0.073</v>
      </c>
      <c r="E23" t="s">
        <v>42</v>
      </c>
      <c r="F23" t="s">
        <v>63</v>
      </c>
    </row>
    <row r="24">
      <c r="A24">
        <v>2</v>
      </c>
      <c r="B24" t="s">
        <v>109</v>
      </c>
      <c r="C24" t="s">
        <v>89</v>
      </c>
      <c r="D24" s="11">
        <v>0.007</v>
      </c>
      <c r="E24" t="s">
        <v>42</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3"/>
      <c r="F3"/>
    </row>
    <row r="4">
      <c r="A4" t="s">
        <v>2</v>
      </c>
      <c r="B4">
        <v>3</v>
      </c>
      <c r="C4"/>
      <c r="D4" t="inlineStr" s="13">
        <is>
          <t>Glacer les oignons grelots à brun — Déposer les petits oignons grelots dans un bac GN 1/1 H 45 et les glacer (voir fiche Petits oignons glacés à brun - Chapitre Légumes).</t>
        </is>
      </c>
      <c r="E4" t="s" s="13"/>
      <c r="F4"/>
    </row>
    <row r="5">
      <c r="A5" t="s">
        <v>2</v>
      </c>
      <c r="B5">
        <v>4</v>
      </c>
      <c r="C5"/>
      <c r="D5"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3"/>
      <c r="F5"/>
    </row>
    <row r="6">
      <c r="A6" t="s">
        <v>2</v>
      </c>
      <c r="B6">
        <v>5</v>
      </c>
      <c r="C6"/>
      <c r="D6" t="s" s="13">
        <v>116</v>
      </c>
      <c r="E6" t="s" s="13"/>
      <c r="F6"/>
    </row>
    <row r="7">
      <c r="A7" t="s">
        <v>117</v>
      </c>
      <c r="B7">
        <v>1</v>
      </c>
      <c r="C7"/>
      <c r="D7" t="inlineStr" s="13">
        <is>
          <t>Mise en place du poste de travail — Verifier les DLC, peser les denrees, selectionner le materiel necessaire. Laver et desinfecter le materiel et le poste de travail en suivant les protocoles.</t>
        </is>
      </c>
      <c r="E7" t="s" s="13"/>
      <c r="F7"/>
    </row>
    <row r="8">
      <c r="A8" t="s">
        <v>117</v>
      </c>
      <c r="B8">
        <v>2</v>
      </c>
      <c r="C8"/>
      <c r="D8" t="s" s="13">
        <v>118</v>
      </c>
      <c r="E8" t="s" s="13"/>
      <c r="F8"/>
    </row>
    <row r="9">
      <c r="A9" t="s">
        <v>117</v>
      </c>
      <c r="B9">
        <v>3</v>
      </c>
      <c r="C9"/>
      <c r="D9"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3"/>
      <c r="F9"/>
    </row>
    <row r="10">
      <c r="A10" t="s">
        <v>117</v>
      </c>
      <c r="B10">
        <v>4</v>
      </c>
      <c r="C10"/>
      <c r="D10" t="s" s="13">
        <v>119</v>
      </c>
      <c r="E10" t="s" s="13"/>
      <c r="F10"/>
    </row>
    <row r="11">
      <c r="A11" t="s">
        <v>117</v>
      </c>
      <c r="B11">
        <v>5</v>
      </c>
      <c r="C11"/>
      <c r="D11"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3"/>
      <c r="F11"/>
    </row>
    <row r="12">
      <c r="A12" t="s">
        <v>120</v>
      </c>
      <c r="B12">
        <v>1</v>
      </c>
      <c r="C12"/>
      <c r="D12" t="inlineStr" s="13">
        <is>
          <t>Mise en place du poste de travail — Vérifier les D.L.C., peser les denrées, sélectionner le matériel nécessaire. Laver et désinfecter le matériel et le poste de travail en suivant les protocoles.</t>
        </is>
      </c>
      <c r="E12" t="s" s="13"/>
      <c r="F12"/>
    </row>
    <row r="13">
      <c r="A13" t="s">
        <v>120</v>
      </c>
      <c r="B13">
        <v>2</v>
      </c>
      <c r="C13"/>
      <c r="D1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3" t="s" s="13"/>
      <c r="F13"/>
    </row>
    <row r="14">
      <c r="A14" t="s">
        <v>120</v>
      </c>
      <c r="B14">
        <v>3</v>
      </c>
      <c r="C14"/>
      <c r="D1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4" t="s" s="13"/>
      <c r="F14"/>
    </row>
    <row r="15">
      <c r="A15" t="s">
        <v>121</v>
      </c>
      <c r="B15">
        <v>1</v>
      </c>
      <c r="C15" t="s">
        <v>122</v>
      </c>
      <c r="D15" t="s" s="13">
        <v>123</v>
      </c>
      <c r="E15" t="s" s="13"/>
      <c r="F15"/>
    </row>
    <row r="16">
      <c r="A16" t="s">
        <v>124</v>
      </c>
      <c r="B16"/>
      <c r="C16"/>
      <c r="D1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6"/>
      <c r="F16"/>
    </row>
    <row r="17">
      <c r="A17" t="s">
        <v>125</v>
      </c>
      <c r="B17"/>
      <c r="C17"/>
      <c r="D1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126</v>
      </c>
      <c r="B1"/>
      <c r="C1"/>
      <c r="D1"/>
    </row>
    <row r="2">
      <c r="A2" t="str" s="14">
        <f>"GRO_CDC_128 · GRO.VIANDES · référence : "&amp;Besoins!B3&amp;" "&amp;Besoins!C3&amp;" · multiplicateur réglable sur la feuille ""Besoins"""</f>
        <v>GRO_CDC_128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
        <v>130</v>
      </c>
      <c r="C7" s="11">
        <f>'Besoins'!$B$2*100</f>
        <v>100</v>
      </c>
      <c r="D7" t="s">
        <v>25</v>
      </c>
    </row>
    <row r="8">
      <c r="A8" t="s" s="16">
        <v>131</v>
      </c>
      <c r="B8" t="str" s="13">
        <f>Procedure!D4</f>
        <v>Glacer les oignons grelots à brun — Déposer les petits oignons grelots dans un bac GN 1/1 H 45 et les glacer (voir fiche Petits oignons glacés à brun - Chapitre Légumes).</v>
      </c>
      <c r="C8"/>
      <c r="D8"/>
    </row>
    <row r="9">
      <c r="A9"/>
      <c r="B9" t="s">
        <v>132</v>
      </c>
      <c r="C9" s="11">
        <f>'Besoins'!$B$2*75</f>
        <v>75</v>
      </c>
      <c r="D9" t="s">
        <v>25</v>
      </c>
    </row>
    <row r="10">
      <c r="A10" t="s" s="16">
        <v>133</v>
      </c>
      <c r="B10" t="str" s="13">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0"/>
      <c r="D10"/>
    </row>
    <row r="11">
      <c r="A11" t="s" s="16">
        <v>134</v>
      </c>
      <c r="B11" t="str" s="13">
        <f>Procedure!D6</f>
        <v>Dresser et servir — Servir 2 morceaux de viande garnis de petits oignons grelots glacés à brun par assiette. Persiller au départ de l'assiette.</v>
      </c>
      <c r="C11"/>
      <c r="D11"/>
    </row>
    <row r="12">
      <c r="A12"/>
      <c r="B12" t="str">
        <f>Besoins!B20</f>
        <v>Persil haché IQF</v>
      </c>
      <c r="C12" s="11">
        <f>Besoins!E20</f>
        <v>0.25</v>
      </c>
      <c r="D12" t="str">
        <f>Besoins!F20</f>
        <v>kg</v>
      </c>
    </row>
    <row r="13">
      <c r="A13"/>
      <c r="B13"/>
      <c r="C13"/>
      <c r="D13"/>
    </row>
    <row r="14">
      <c r="A14" t="s" s="15">
        <v>135</v>
      </c>
      <c r="B14"/>
      <c r="C14"/>
      <c r="D14"/>
    </row>
    <row r="15">
      <c r="A15" t="s" s="16">
        <v>128</v>
      </c>
      <c r="B15" t="str" s="13">
        <f>Procedure!D7</f>
        <v>Mise en place du poste de travail — Verifier les DLC, peser les denrees, selectionner le materiel necessaire. Laver et desinfecter le materiel et le poste de travail en suivant les protocoles.</v>
      </c>
      <c r="C15"/>
      <c r="D15"/>
    </row>
    <row r="16">
      <c r="A16" t="s" s="16">
        <v>129</v>
      </c>
      <c r="B16" t="str" s="13">
        <f>Procedure!D8</f>
        <v>Preparations preliminaires — Deconditionner les petits oignons grelots suivant la procedure. Dans une calotte, faire fondre le beurre.</v>
      </c>
      <c r="C16"/>
      <c r="D16"/>
    </row>
    <row r="17">
      <c r="A17"/>
      <c r="B17" t="str">
        <f>Besoins!B21</f>
        <v>Petits oignons blancs surgelés</v>
      </c>
      <c r="C17" s="11">
        <f>Besoins!E21</f>
        <v>3</v>
      </c>
      <c r="D17" t="str">
        <f>Besoins!F21</f>
        <v>kg</v>
      </c>
    </row>
    <row r="18">
      <c r="A18"/>
      <c r="B18" t="str">
        <f>Besoins!B15</f>
        <v>Beurre doux 82% MG plaquette</v>
      </c>
      <c r="C18" s="11">
        <f>Besoins!E15</f>
        <v>0.15</v>
      </c>
      <c r="D18" t="str">
        <f>Besoins!F15</f>
        <v>kg</v>
      </c>
    </row>
    <row r="19">
      <c r="A19" t="s" s="16">
        <v>131</v>
      </c>
      <c r="B19" t="str" s="13">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19"/>
      <c r="D19"/>
    </row>
    <row r="20">
      <c r="A20"/>
      <c r="B20" t="str">
        <f>Besoins!B17</f>
        <v>Sucre blanc cristal sac 25 kg</v>
      </c>
      <c r="C20" s="11">
        <f>Besoins!E17</f>
        <v>0.075</v>
      </c>
      <c r="D20" t="str">
        <f>Besoins!F17</f>
        <v>kg</v>
      </c>
    </row>
    <row r="21">
      <c r="A21"/>
      <c r="B21" t="s">
        <v>136</v>
      </c>
      <c r="C21" s="11">
        <f>'Besoins'!$B$2*0.0075</f>
        <v>0.0075</v>
      </c>
      <c r="D21" t="s">
        <v>42</v>
      </c>
    </row>
    <row r="22">
      <c r="A22" t="s" s="16">
        <v>133</v>
      </c>
      <c r="B22" t="str" s="13">
        <f>Procedure!D10</f>
        <v>Decanter — Debarrasser delicatement les petits oignons directement sur le plat a garnir, ou bien reserver dans le bac de cuisson en attente d'utilisation.</v>
      </c>
      <c r="C22"/>
      <c r="D22"/>
    </row>
    <row r="23">
      <c r="A23" t="s" s="16">
        <v>134</v>
      </c>
      <c r="B23" t="str" s="13">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3"/>
      <c r="D23"/>
    </row>
    <row r="24">
      <c r="A24"/>
      <c r="B24"/>
      <c r="C24"/>
      <c r="D24"/>
    </row>
    <row r="25">
      <c r="A25" t="s" s="15">
        <v>137</v>
      </c>
      <c r="B25"/>
      <c r="C25"/>
      <c r="D25"/>
    </row>
    <row r="26">
      <c r="A26" t="s" s="16">
        <v>128</v>
      </c>
      <c r="B26" t="str" s="13">
        <f>Procedure!D12</f>
        <v>Mise en place du poste de travail — Vérifier les D.L.C., peser les denrées, sélectionner le matériel nécessaire. Laver et désinfecter le matériel et le poste de travail en suivant les protocoles.</v>
      </c>
      <c r="C26"/>
      <c r="D26"/>
    </row>
    <row r="27">
      <c r="A27" t="s" s="16">
        <v>129</v>
      </c>
      <c r="B27" t="str" s="13">
        <f>Procedure!D13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7"/>
      <c r="D27"/>
    </row>
    <row r="28">
      <c r="A28"/>
      <c r="B28" t="str">
        <f>Besoins!B22</f>
        <v>Épaule d'agneau désossée</v>
      </c>
      <c r="C28" s="11">
        <f>Besoins!E22</f>
        <v>16</v>
      </c>
      <c r="D28" t="str">
        <f>Besoins!F22</f>
        <v>kg</v>
      </c>
    </row>
    <row r="29">
      <c r="A29"/>
      <c r="B29" t="str">
        <f>Besoins!B19</f>
        <v>Oignons émincés surgelés</v>
      </c>
      <c r="C29" s="11">
        <f>Besoins!E19</f>
        <v>3</v>
      </c>
      <c r="D29" t="str">
        <f>Besoins!F19</f>
        <v>kg</v>
      </c>
    </row>
    <row r="30">
      <c r="A30"/>
      <c r="B30" t="str">
        <f>Besoins!B10</f>
        <v>Bouquet garni sachet dose</v>
      </c>
      <c r="C30" s="11">
        <f>Besoins!E10</f>
        <v>0.051</v>
      </c>
      <c r="D30" t="str">
        <f>Besoins!F10</f>
        <v>kg</v>
      </c>
    </row>
    <row r="31">
      <c r="A31"/>
      <c r="B31" t="s">
        <v>138</v>
      </c>
      <c r="C31" s="11">
        <f>'Besoins'!$B$2*12</f>
        <v>12</v>
      </c>
      <c r="D31" t="s">
        <v>35</v>
      </c>
    </row>
    <row r="32">
      <c r="A32"/>
      <c r="B32" t="s">
        <v>139</v>
      </c>
      <c r="C32" s="11">
        <f>'Besoins'!$B$2*1</f>
        <v>1</v>
      </c>
      <c r="D32" t="s">
        <v>25</v>
      </c>
    </row>
    <row r="33">
      <c r="A33" t="s" s="16">
        <v>131</v>
      </c>
      <c r="B33" t="str" s="13">
        <f>Procedure!D14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3"/>
      <c r="D33"/>
    </row>
    <row r="34">
      <c r="A34"/>
      <c r="B34" t="str">
        <f>Besoins!B14</f>
        <v>Huile de tournesol raffinée vrac</v>
      </c>
      <c r="C34" s="11">
        <f>Besoins!E14</f>
        <v>1</v>
      </c>
      <c r="D34" t="str">
        <f>Besoins!F14</f>
        <v>lt</v>
      </c>
    </row>
    <row r="35">
      <c r="A35"/>
      <c r="B35" t="str">
        <f>Besoins!B18</f>
        <v>Ail haché IQF</v>
      </c>
      <c r="C35" s="11">
        <f>Besoins!E18</f>
        <v>0.2</v>
      </c>
      <c r="D35" t="str">
        <f>Besoins!F18</f>
        <v>kg</v>
      </c>
    </row>
    <row r="36">
      <c r="A36"/>
      <c r="B36" t="str">
        <f>Besoins!B12</f>
        <v>Farine de blé T55</v>
      </c>
      <c r="C36" s="11">
        <f>Besoins!E12</f>
        <v>0.5</v>
      </c>
      <c r="D36" t="str">
        <f>Besoins!F12</f>
        <v>kg</v>
      </c>
    </row>
    <row r="37">
      <c r="A37"/>
      <c r="B37" t="str">
        <f>Besoins!B11</f>
        <v>Herbes de Provence</v>
      </c>
      <c r="C37" s="11">
        <f>Besoins!E11</f>
        <v>0.06</v>
      </c>
      <c r="D37" t="str">
        <f>Besoins!F11</f>
        <v>kg</v>
      </c>
    </row>
    <row r="38">
      <c r="A38"/>
      <c r="B38" t="s">
        <v>136</v>
      </c>
      <c r="C38" s="11">
        <f>'Besoins'!$B$2*0.073</f>
        <v>0.073</v>
      </c>
      <c r="D38" t="s">
        <v>42</v>
      </c>
    </row>
    <row r="39">
      <c r="A39"/>
      <c r="B39" t="str">
        <f>Besoins!B9</f>
        <v>Poivre noir moulu</v>
      </c>
      <c r="C39" s="11">
        <f>Besoins!E9</f>
        <v>0.007</v>
      </c>
      <c r="D39" t="str">
        <f>Besoins!F9</f>
        <v>kg</v>
      </c>
    </row>
    <row r="40">
      <c r="A40"/>
      <c r="B40"/>
      <c r="C40"/>
      <c r="D40"/>
    </row>
    <row r="41">
      <c r="A41" t="s" s="15">
        <v>140</v>
      </c>
      <c r="B41"/>
      <c r="C41"/>
      <c r="D41"/>
    </row>
    <row r="42">
      <c r="A42" t="s" s="16">
        <v>128</v>
      </c>
      <c r="B42" t="str" s="13">
        <f>"[DISSOUDRE] "&amp;Procedure!D15</f>
        <v>[DISSOUDRE] Délayer la poudre dans l'eau froide en fouettant, puis porter à ébullition en remuant régulièrement.</v>
      </c>
      <c r="C42"/>
      <c r="D42"/>
    </row>
    <row r="43">
      <c r="A43"/>
      <c r="B43" t="str">
        <f>Besoins!B7</f>
        <v>Eau (robinet - moy. France 2026)</v>
      </c>
      <c r="C43" s="11">
        <f>Besoins!E7</f>
        <v>11.7</v>
      </c>
      <c r="D43" t="str">
        <f>Besoins!F7</f>
        <v>lt</v>
      </c>
    </row>
    <row r="44">
      <c r="A44"/>
      <c r="B44" t="str">
        <f>Besoins!B13</f>
        <v>Fonds Brun Lié (Knorr Professional)</v>
      </c>
      <c r="C44" s="11">
        <f>Besoins!E13</f>
        <v>0.3</v>
      </c>
      <c r="D44" t="str">
        <f>Besoins!F13</f>
        <v>kg</v>
      </c>
    </row>
    <row r="45">
      <c r="A45"/>
      <c r="B45"/>
      <c r="C45"/>
      <c r="D45"/>
    </row>
    <row r="46">
      <c r="A46" t="s" s="15">
        <v>141</v>
      </c>
      <c r="B46"/>
      <c r="C46"/>
      <c r="D46"/>
    </row>
    <row r="47">
      <c r="A47"/>
      <c r="B47"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7"/>
      <c r="D47"/>
    </row>
    <row r="48">
      <c r="A48"/>
      <c r="B48"/>
      <c r="C48"/>
      <c r="D48"/>
    </row>
    <row r="49">
      <c r="A49" t="s" s="15">
        <v>142</v>
      </c>
      <c r="B49"/>
      <c r="C49"/>
      <c r="D49"/>
    </row>
    <row r="50">
      <c r="A50"/>
      <c r="B5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0"/>
      <c r="D50"/>
    </row>
    <row r="51">
      <c r="A51"/>
      <c r="B51"/>
      <c r="C51"/>
      <c r="D51"/>
    </row>
    <row r="52">
      <c r="A52" t="s" s="18">
        <v>22</v>
      </c>
      <c r="B52"/>
      <c r="C52"/>
      <c r="D52"/>
    </row>
  </sheetData>
  <sheetProtection sheet="1" formatRows="0" formatColumns="0"/>
  <mergeCells count="25">
    <mergeCell ref="A1:D1"/>
    <mergeCell ref="A2:D2"/>
    <mergeCell ref="A4:D4"/>
    <mergeCell ref="B5:D5"/>
    <mergeCell ref="B6:D6"/>
    <mergeCell ref="B8:D8"/>
    <mergeCell ref="B10:D10"/>
    <mergeCell ref="B11:D11"/>
    <mergeCell ref="A14:D14"/>
    <mergeCell ref="B15:D15"/>
    <mergeCell ref="B16:D16"/>
    <mergeCell ref="B19:D19"/>
    <mergeCell ref="B22:D22"/>
    <mergeCell ref="B23:D23"/>
    <mergeCell ref="A25:D25"/>
    <mergeCell ref="B26:D26"/>
    <mergeCell ref="B27:D27"/>
    <mergeCell ref="B33:D33"/>
    <mergeCell ref="A41:D41"/>
    <mergeCell ref="B42:D42"/>
    <mergeCell ref="A46:D46"/>
    <mergeCell ref="B47:D47"/>
    <mergeCell ref="A49:D49"/>
    <mergeCell ref="B50:D50"/>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2026-10-30T16:37:23Z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2026-10-30T16:37:23Z</dcterms:modified>
  <cp:revision>1</cp:revision>
</cp:coreProperties>
</file>