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<sst xmlns="http://schemas.openxmlformats.org/spreadsheetml/2006/main" count="116" uniqueCount="116">
  <si>
    <t>Fiche technique</t>
  </si>
  <si>
    <t>Nom</t>
  </si>
  <si>
    <t>ÉPAULE DE VEAU BRAISÉE AUX SENTEURS DE SAUGE</t>
  </si>
  <si>
    <t>Code</t>
  </si>
  <si>
    <t>GRO_CDC_124</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</si>
  <si>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</si>
  <si>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</si>
  <si>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</si>
  <si>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</si>
  <si>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</si>
  <si>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</si>
  <si>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</si>
  <si>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</si>
  <si>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</si>
  <si>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</si>
  <si>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</si>
  <si>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</si>
  <si>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</si>
  <si>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</si>
  <si>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</si>
  <si>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</si>
  <si>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</si>
  <si>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</si>
  <si>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</si>
  <si>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</si>
  <si>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</si>
  <si>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</si>
  <si>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</si>
  <si>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</si>
  <si>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</si>
  <si>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</si>
  <si>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</si>
  <si>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</si>
  <si>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</si>
  <si>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</si>
  <si>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</si>
  <si>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</si>
  <si>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</si>
  <si>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</si>
  <si>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EPI-POIVRE-NOIR</t>
  </si>
  <si>
    <t>Poivre noir moulu</t>
  </si>
  <si>
    <t>Épices en poudre et graines</t>
  </si>
  <si>
    <t>kg</t>
  </si>
  <si>
    <t>SAUGE-FEUILLE</t>
  </si>
  <si>
    <t>Feuilles de sauge fraiche</t>
  </si>
  <si>
    <t>Herbes aromatiques séchées</t>
  </si>
  <si>
    <t>MEL-HERBES-PRO</t>
  </si>
  <si>
    <t>Herbes de Provence</t>
  </si>
  <si>
    <t>Mélanges et épices composées</t>
  </si>
  <si>
    <t>KNORR-FBLANC-VEA</t>
  </si>
  <si>
    <t>Fonds Blanc de Veau (Knorr Professional)</t>
  </si>
  <si>
    <t>Fonds déshydratés et poudres</t>
  </si>
  <si>
    <t>FOND-VEAU-LIQ</t>
  </si>
  <si>
    <t>Fond de veau lié PAE (brick 1L)</t>
  </si>
  <si>
    <t>Fonds liquides prêts à l'emploi</t>
  </si>
  <si>
    <t>HUI-TOURNESOL</t>
  </si>
  <si>
    <t>Huile de tournesol raffinée vrac</t>
  </si>
  <si>
    <t>Huiles végétales</t>
  </si>
  <si>
    <t>SEL-FIN</t>
  </si>
  <si>
    <t>Sel fin de cuisine</t>
  </si>
  <si>
    <t>Sels et condiments de base</t>
  </si>
  <si>
    <t>RNMS00812</t>
  </si>
  <si>
    <t>Ail haché IQF</t>
  </si>
  <si>
    <t>Légumes surgelés</t>
  </si>
  <si>
    <t>RNMS00751</t>
  </si>
  <si>
    <t>Carottes en rondelles surgelées</t>
  </si>
  <si>
    <t>RNMS00780</t>
  </si>
  <si>
    <t>Oignons émincés surgelés</t>
  </si>
  <si>
    <t>RNMS00161</t>
  </si>
  <si>
    <t>Rôti de veau épaule UE</t>
  </si>
  <si>
    <t>Viandes surgelées</t>
  </si>
  <si>
    <t>Total</t>
  </si>
  <si>
    <t>Niveau</t>
  </si>
  <si>
    <t>Composant</t>
  </si>
  <si>
    <t>Type</t>
  </si>
  <si>
    <t>Quantité (pour 100 pc)</t>
  </si>
  <si>
    <t>recette</t>
  </si>
  <si>
    <t>Viandes collectivité</t>
  </si>
  <si>
    <t xml:space="preserve">    ↳ Rôti de veau épaule UE</t>
  </si>
  <si>
    <t>matiere</t>
  </si>
  <si>
    <t xml:space="preserve">    ↳ Oignons émincés surgelés</t>
  </si>
  <si>
    <t xml:space="preserve">    ↳ Sel fin de cuisine</t>
  </si>
  <si>
    <t xml:space="preserve">    ↳ Vin blanc sec de cuisson</t>
  </si>
  <si>
    <t xml:space="preserve">    ↳ Fond de veau lié PAE (brick 1L)</t>
  </si>
  <si>
    <t xml:space="preserve">    ↳ Poivre noir moulu</t>
  </si>
  <si>
    <t xml:space="preserve">    ↳ Carottes en rondelles surgelées</t>
  </si>
  <si>
    <t xml:space="preserve">    ↳ Huile de tournesol raffinée vrac</t>
  </si>
  <si>
    <t xml:space="preserve">    ↳ Ail haché IQF</t>
  </si>
  <si>
    <t xml:space="preserve">    ↳ Fond blanc de veau reconstitué (collectivité)</t>
  </si>
  <si>
    <t>Préparations de base collectivité</t>
  </si>
  <si>
    <t xml:space="preserve">        ↳ Eau (robinet - moy. France 2026)</t>
  </si>
  <si>
    <t xml:space="preserve">        ↳ Fonds Blanc de Veau (Knorr Professional)</t>
  </si>
  <si>
    <t xml:space="preserve">    ↳ Herbes de Provence</t>
  </si>
  <si>
    <t xml:space="preserve">    ↳ Feuilles de sauge fraîche (par 10)</t>
  </si>
  <si>
    <t>Conversions diverses</t>
  </si>
  <si>
    <t xml:space="preserve">        ↳ Feuilles de sauge fraiche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</si>
  <si>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</si>
  <si>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</si>
  <si>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</si>
  <si>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</si>
  <si>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</si>
  <si>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</si>
  <si>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</si>
  <si>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</si>
  <si>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</si>
  <si>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ÉPAULE DE VEAU BRAISÉE AUX SENTEURS DE SAUGE</t>
  </si>
  <si>
    <t>ÉPAULE DE VEAU BRAISÉE AUX SENTEURS DE SAUGE  GRO_CDC_124</t>
  </si>
  <si>
    <t>1.</t>
  </si>
  <si>
    <t>2.</t>
  </si>
  <si>
    <t xml:space="preserve">    Fond blanc de veau reconstitué (collectivité)</t>
  </si>
  <si>
    <t>3.</t>
  </si>
  <si>
    <t xml:space="preserve">    Feuilles de sauge fraîche (par 10) (conv.)</t>
  </si>
  <si>
    <t>4.</t>
  </si>
  <si>
    <t>5.</t>
  </si>
  <si>
    <t>6.</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</si>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</sst>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393.1042065</v>
      </c>
    </row>
    <row r="12">
      <c r="A12" t="s" s="3">
        <v>17</v>
      </c>
      <c r="B12" s="4">
        <v>3.931042065</v>
      </c>
    </row>
    <row r="13">
      <c r="A13"/>
      <c r="B13"/>
    </row>
    <row r="14">
      <c r="A14" t="s" s="5">
        <v>18</v>
      </c>
      <c r="B14" t="s" s="5">
        <v>15</v>
      </c>
    </row>
    <row r="15">
      <c r="A15" t="s" s="5">
        <v>19</v>
      </c>
      <c r="B15" s="6">
        <v>393.1042065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0"/>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2.955</v>
      </c>
      <c r="E7" s="11">
        <f>D7*$B$2</f>
        <v>2.955</v>
      </c>
      <c r="F7" t="s">
        <v>35</v>
      </c>
      <c r="G7" s="4">
        <f>E7*0.0043</f>
        <v>0.012707</v>
      </c>
    </row>
    <row r="8">
      <c r="A8" t="s">
        <v>36</v>
      </c>
      <c r="B8" t="s">
        <v>37</v>
      </c>
      <c r="C8" t="s">
        <v>38</v>
      </c>
      <c r="D8" s="9">
        <v>3</v>
      </c>
      <c r="E8" s="11">
        <f>D8*$B$2</f>
        <v>3</v>
      </c>
      <c r="F8" t="s">
        <v>35</v>
      </c>
      <c r="G8" s="4">
        <f>E8*2.8</f>
        <v>8.4</v>
      </c>
    </row>
    <row r="9">
      <c r="A9" t="s">
        <v>39</v>
      </c>
      <c r="B9" t="s">
        <v>40</v>
      </c>
      <c r="C9" t="s">
        <v>41</v>
      </c>
      <c r="D9" s="9">
        <v>0.007</v>
      </c>
      <c r="E9" s="11">
        <f>D9*$B$2</f>
        <v>0.007</v>
      </c>
      <c r="F9" t="s">
        <v>42</v>
      </c>
      <c r="G9" s="4">
        <f>E9*12.5</f>
        <v>0.0875</v>
      </c>
    </row>
    <row r="10">
      <c r="A10" t="s">
        <v>43</v>
      </c>
      <c r="B10" t="s">
        <v>44</v>
      </c>
      <c r="C10" t="s">
        <v>45</v>
      </c>
      <c r="D10" s="9">
        <v>0.01</v>
      </c>
      <c r="E10" s="11">
        <f>D10*$B$2</f>
        <v>0.01</v>
      </c>
      <c r="F10" t="s">
        <v>42</v>
      </c>
      <c r="G10" s="4">
        <f>E10*20</f>
        <v>0.2</v>
      </c>
    </row>
    <row r="11">
      <c r="A11" t="s">
        <v>46</v>
      </c>
      <c r="B11" t="s">
        <v>47</v>
      </c>
      <c r="C11" t="s">
        <v>48</v>
      </c>
      <c r="D11" s="9">
        <v>0.05</v>
      </c>
      <c r="E11" s="11">
        <f>D11*$B$2</f>
        <v>0.05</v>
      </c>
      <c r="F11" t="s">
        <v>42</v>
      </c>
      <c r="G11" s="4">
        <f>E11*9.5</f>
        <v>0.475</v>
      </c>
    </row>
    <row r="12">
      <c r="A12" t="s">
        <v>49</v>
      </c>
      <c r="B12" t="s">
        <v>50</v>
      </c>
      <c r="C12" t="s">
        <v>51</v>
      </c>
      <c r="D12" s="9">
        <v>0.045</v>
      </c>
      <c r="E12" s="11">
        <f>D12*$B$2</f>
        <v>0.045</v>
      </c>
      <c r="F12" t="s">
        <v>42</v>
      </c>
      <c r="G12" s="4">
        <f>E12*25.01</f>
        <v>1.12545</v>
      </c>
    </row>
    <row r="13">
      <c r="A13" t="s">
        <v>52</v>
      </c>
      <c r="B13" t="s">
        <v>53</v>
      </c>
      <c r="C13" t="s">
        <v>54</v>
      </c>
      <c r="D13" s="9">
        <v>6</v>
      </c>
      <c r="E13" s="11">
        <f>D13*$B$2</f>
        <v>6</v>
      </c>
      <c r="F13" t="s">
        <v>35</v>
      </c>
      <c r="G13" s="4">
        <f>E13*4.5</f>
        <v>27</v>
      </c>
    </row>
    <row r="14">
      <c r="A14" t="s">
        <v>55</v>
      </c>
      <c r="B14" t="s">
        <v>56</v>
      </c>
      <c r="C14" t="s">
        <v>57</v>
      </c>
      <c r="D14" s="9">
        <v>1</v>
      </c>
      <c r="E14" s="11">
        <f>D14*$B$2</f>
        <v>1</v>
      </c>
      <c r="F14" t="s">
        <v>35</v>
      </c>
      <c r="G14" s="4">
        <f>E14*1.05</f>
        <v>1.05</v>
      </c>
    </row>
    <row r="15">
      <c r="A15" t="s">
        <v>58</v>
      </c>
      <c r="B15" t="s">
        <v>59</v>
      </c>
      <c r="C15" t="s">
        <v>60</v>
      </c>
      <c r="D15" s="9">
        <v>0.073</v>
      </c>
      <c r="E15" s="11">
        <f>D15*$B$2</f>
        <v>0.073</v>
      </c>
      <c r="F15" t="s">
        <v>42</v>
      </c>
      <c r="G15" s="4">
        <f>E15*0.35</f>
        <v>0.02555</v>
      </c>
    </row>
    <row r="16">
      <c r="A16" t="s">
        <v>61</v>
      </c>
      <c r="B16" t="s">
        <v>62</v>
      </c>
      <c r="C16" t="s">
        <v>63</v>
      </c>
      <c r="D16" s="9">
        <v>0.3</v>
      </c>
      <c r="E16" s="11">
        <f>D16*$B$2</f>
        <v>0.3</v>
      </c>
      <c r="F16" t="s">
        <v>42</v>
      </c>
      <c r="G16" s="4">
        <f>E16*9.26</f>
        <v>2.778</v>
      </c>
    </row>
    <row r="17">
      <c r="A17" t="s">
        <v>64</v>
      </c>
      <c r="B17" t="s">
        <v>65</v>
      </c>
      <c r="C17" t="s">
        <v>63</v>
      </c>
      <c r="D17" s="9">
        <v>2.5</v>
      </c>
      <c r="E17" s="11">
        <f>D17*$B$2</f>
        <v>2.5</v>
      </c>
      <c r="F17" t="s">
        <v>42</v>
      </c>
      <c r="G17" s="4">
        <f>E17*2.17</f>
        <v>5.425</v>
      </c>
    </row>
    <row r="18">
      <c r="A18" t="s">
        <v>66</v>
      </c>
      <c r="B18" t="s">
        <v>67</v>
      </c>
      <c r="C18" t="s">
        <v>63</v>
      </c>
      <c r="D18" s="9">
        <v>2.5</v>
      </c>
      <c r="E18" s="11">
        <f>D18*$B$2</f>
        <v>2.5</v>
      </c>
      <c r="F18" t="s">
        <v>42</v>
      </c>
      <c r="G18" s="4">
        <f>E18*3.89</f>
        <v>9.725</v>
      </c>
    </row>
    <row r="19">
      <c r="A19" t="s">
        <v>68</v>
      </c>
      <c r="B19" t="s">
        <v>69</v>
      </c>
      <c r="C19" t="s">
        <v>70</v>
      </c>
      <c r="D19" s="9">
        <v>16</v>
      </c>
      <c r="E19" s="11">
        <f>D19*$B$2</f>
        <v>16</v>
      </c>
      <c r="F19" t="s">
        <v>42</v>
      </c>
      <c r="G19" s="4">
        <f>E19*21.05</f>
        <v>336.8</v>
      </c>
    </row>
    <row r="20">
      <c r="A20"/>
      <c r="B20"/>
      <c r="C20"/>
      <c r="D20"/>
      <c r="E20"/>
      <c r="F20" t="s" s="3">
        <v>71</v>
      </c>
      <c r="G20" s="12">
        <f>SUM(G7:G19)</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72</v>
      </c>
      <c r="B1" t="s" s="2">
        <v>73</v>
      </c>
      <c r="C1" t="s" s="2">
        <v>74</v>
      </c>
      <c r="D1" t="s" s="2">
        <v>75</v>
      </c>
      <c r="E1" t="s" s="2">
        <v>30</v>
      </c>
      <c r="F1" t="s" s="2">
        <v>5</v>
      </c>
    </row>
    <row r="2">
      <c r="A2">
        <v>0</v>
      </c>
      <c r="B2" t="s">
        <v>2</v>
      </c>
      <c r="C2" t="s">
        <v>76</v>
      </c>
      <c r="D2" s="11">
        <v>100</v>
      </c>
      <c r="E2" t="s">
        <v>25</v>
      </c>
      <c r="F2" t="s">
        <v>77</v>
      </c>
    </row>
    <row r="3">
      <c r="A3">
        <v>1</v>
      </c>
      <c r="B3" t="s">
        <v>78</v>
      </c>
      <c r="C3" t="s">
        <v>79</v>
      </c>
      <c r="D3" s="11">
        <v>16</v>
      </c>
      <c r="E3" t="s">
        <v>42</v>
      </c>
      <c r="F3" t="s">
        <v>70</v>
      </c>
    </row>
    <row r="4">
      <c r="A4">
        <v>1</v>
      </c>
      <c r="B4" t="s">
        <v>80</v>
      </c>
      <c r="C4" t="s">
        <v>79</v>
      </c>
      <c r="D4" s="11">
        <v>2.5</v>
      </c>
      <c r="E4" t="s">
        <v>42</v>
      </c>
      <c r="F4" t="s">
        <v>63</v>
      </c>
    </row>
    <row r="5">
      <c r="A5">
        <v>1</v>
      </c>
      <c r="B5" t="s">
        <v>81</v>
      </c>
      <c r="C5" t="s">
        <v>79</v>
      </c>
      <c r="D5" s="11">
        <v>0.073</v>
      </c>
      <c r="E5" t="s">
        <v>42</v>
      </c>
      <c r="F5" t="s">
        <v>60</v>
      </c>
    </row>
    <row r="6">
      <c r="A6">
        <v>1</v>
      </c>
      <c r="B6" t="s">
        <v>82</v>
      </c>
      <c r="C6" t="s">
        <v>79</v>
      </c>
      <c r="D6" s="11">
        <v>3</v>
      </c>
      <c r="E6" t="s">
        <v>35</v>
      </c>
      <c r="F6" t="s">
        <v>38</v>
      </c>
    </row>
    <row r="7">
      <c r="A7">
        <v>1</v>
      </c>
      <c r="B7" t="s">
        <v>83</v>
      </c>
      <c r="C7" t="s">
        <v>79</v>
      </c>
      <c r="D7" s="11">
        <v>6</v>
      </c>
      <c r="E7" t="s">
        <v>35</v>
      </c>
      <c r="F7" t="s">
        <v>54</v>
      </c>
    </row>
    <row r="8">
      <c r="A8">
        <v>1</v>
      </c>
      <c r="B8" t="s">
        <v>84</v>
      </c>
      <c r="C8" t="s">
        <v>79</v>
      </c>
      <c r="D8" s="11">
        <v>0.007</v>
      </c>
      <c r="E8" t="s">
        <v>42</v>
      </c>
      <c r="F8" t="s">
        <v>41</v>
      </c>
    </row>
    <row r="9">
      <c r="A9">
        <v>1</v>
      </c>
      <c r="B9" t="s">
        <v>85</v>
      </c>
      <c r="C9" t="s">
        <v>79</v>
      </c>
      <c r="D9" s="11">
        <v>2.5</v>
      </c>
      <c r="E9" t="s">
        <v>42</v>
      </c>
      <c r="F9" t="s">
        <v>63</v>
      </c>
    </row>
    <row r="10">
      <c r="A10">
        <v>1</v>
      </c>
      <c r="B10" t="s">
        <v>86</v>
      </c>
      <c r="C10" t="s">
        <v>79</v>
      </c>
      <c r="D10" s="11">
        <v>1</v>
      </c>
      <c r="E10" t="s">
        <v>35</v>
      </c>
      <c r="F10" t="s">
        <v>57</v>
      </c>
    </row>
    <row r="11">
      <c r="A11">
        <v>1</v>
      </c>
      <c r="B11" t="s">
        <v>87</v>
      </c>
      <c r="C11" t="s">
        <v>79</v>
      </c>
      <c r="D11" s="11">
        <v>0.3</v>
      </c>
      <c r="E11" t="s">
        <v>42</v>
      </c>
      <c r="F11" t="s">
        <v>63</v>
      </c>
    </row>
    <row r="12">
      <c r="A12">
        <v>1</v>
      </c>
      <c r="B12" t="s">
        <v>88</v>
      </c>
      <c r="C12" t="s">
        <v>76</v>
      </c>
      <c r="D12" s="11">
        <v>3</v>
      </c>
      <c r="E12" t="s">
        <v>35</v>
      </c>
      <c r="F12" t="s">
        <v>89</v>
      </c>
    </row>
    <row r="13">
      <c r="A13">
        <v>2</v>
      </c>
      <c r="B13" t="s">
        <v>90</v>
      </c>
      <c r="C13" t="s">
        <v>79</v>
      </c>
      <c r="D13" s="11">
        <v>2.955</v>
      </c>
      <c r="E13" t="s">
        <v>35</v>
      </c>
      <c r="F13" t="s">
        <v>34</v>
      </c>
    </row>
    <row r="14">
      <c r="A14">
        <v>2</v>
      </c>
      <c r="B14" t="s">
        <v>91</v>
      </c>
      <c r="C14" t="s">
        <v>79</v>
      </c>
      <c r="D14" s="11">
        <v>0.045</v>
      </c>
      <c r="E14" t="s">
        <v>42</v>
      </c>
      <c r="F14" t="s">
        <v>51</v>
      </c>
    </row>
    <row r="15">
      <c r="A15">
        <v>1</v>
      </c>
      <c r="B15" t="s">
        <v>92</v>
      </c>
      <c r="C15" t="s">
        <v>79</v>
      </c>
      <c r="D15" s="11">
        <v>0.05</v>
      </c>
      <c r="E15" t="s">
        <v>42</v>
      </c>
      <c r="F15" t="s">
        <v>48</v>
      </c>
    </row>
    <row r="16">
      <c r="A16">
        <v>1</v>
      </c>
      <c r="B16" t="s">
        <v>93</v>
      </c>
      <c r="C16" t="s">
        <v>76</v>
      </c>
      <c r="D16" s="11">
        <v>40</v>
      </c>
      <c r="E16" t="s">
        <v>25</v>
      </c>
      <c r="F16" t="s">
        <v>94</v>
      </c>
    </row>
    <row r="17">
      <c r="A17">
        <v>2</v>
      </c>
      <c r="B17" t="s">
        <v>95</v>
      </c>
      <c r="C17" t="s">
        <v>79</v>
      </c>
      <c r="D17" s="11">
        <v>0.008</v>
      </c>
      <c r="E17" t="s">
        <v>42</v>
      </c>
      <c r="F17" t="s">
        <v>45</v>
      </c>
    </row>
    <row r="18">
      <c r="A18">
        <v>1</v>
      </c>
      <c r="B18" t="s">
        <v>93</v>
      </c>
      <c r="C18" t="s">
        <v>76</v>
      </c>
      <c r="D18" s="11">
        <v>10</v>
      </c>
      <c r="E18" t="s">
        <v>25</v>
      </c>
      <c r="F18" t="s">
        <v>94</v>
      </c>
    </row>
    <row r="19">
      <c r="A19">
        <v>2</v>
      </c>
      <c r="B19" t="s">
        <v>95</v>
      </c>
      <c r="C19" t="s">
        <v>79</v>
      </c>
      <c r="D19" s="11">
        <v>0.002</v>
      </c>
      <c r="E19" t="s">
        <v>42</v>
      </c>
      <c r="F19"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96</v>
      </c>
      <c r="B1" t="s" s="2">
        <v>97</v>
      </c>
      <c r="C1" t="s" s="2">
        <v>98</v>
      </c>
      <c r="D1" t="s" s="2">
        <v>99</v>
      </c>
      <c r="E1" t="s" s="2">
        <v>100</v>
      </c>
      <c r="F1" t="s" s="2">
        <v>101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t>
        </is>
      </c>
      <c r="E3" t="s" s="13"/>
      <c r="F3"/>
    </row>
    <row r="4">
      <c r="A4" t="s">
        <v>2</v>
      </c>
      <c r="B4">
        <v>3</v>
      </c>
      <c r="C4"/>
      <c r="D4" t="inlineStr" s="13">
        <is>
          <t>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t>
        </is>
      </c>
      <c r="E4" t="s" s="13"/>
      <c r="F4"/>
    </row>
    <row r="5">
      <c r="A5" t="s">
        <v>2</v>
      </c>
      <c r="B5">
        <v>4</v>
      </c>
      <c r="C5"/>
      <c r="D5" t="inlineStr" s="13">
        <is>
          <t>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t>
        </is>
      </c>
      <c r="E5" t="s" s="13"/>
      <c r="F5"/>
    </row>
    <row r="6">
      <c r="A6" t="s">
        <v>2</v>
      </c>
      <c r="B6">
        <v>5</v>
      </c>
      <c r="C6"/>
      <c r="D6" t="inlineStr" s="13">
        <is>
          <t>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t>
        </is>
      </c>
      <c r="E6" t="s" s="13"/>
      <c r="F6"/>
    </row>
    <row r="7">
      <c r="A7" t="s">
        <v>2</v>
      </c>
      <c r="B7">
        <v>6</v>
      </c>
      <c r="C7"/>
      <c r="D7" t="inlineStr" s="13">
        <is>
          <t>Dresser et servir — Dresser une tranche de viande sur assiette. Napper de jus de braisage. Accompagner le veau braisé avec des épinards en branches, des gratins de légumes, de la purée de pommes de terre, etc.</t>
        </is>
      </c>
      <c r="E7" t="s" s="13"/>
      <c r="F7"/>
    </row>
    <row r="8">
      <c r="A8" t="s">
        <v>102</v>
      </c>
      <c r="B8">
        <v>1</v>
      </c>
      <c r="C8" t="s">
        <v>103</v>
      </c>
      <c r="D8" t="s" s="13">
        <v>104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105</v>
      </c>
      <c r="B1"/>
      <c r="C1"/>
      <c r="D1"/>
    </row>
    <row r="2">
      <c r="A2" t="str" s="14">
        <f>"GRO_CDC_124 · GRO.VIANDES · référence : "&amp;Besoins!B3&amp;" "&amp;Besoins!C3&amp;" · multiplicateur réglable sur la feuille ""Besoins"""</f>
        <v>GRO_CDC_124 · GRO.VIANDES · référence : 100 pc · multiplicateur réglable sur la feuille </v>
      </c>
      <c r="B2"/>
      <c r="C2"/>
      <c r="D2"/>
    </row>
    <row r="3">
      <c r="A3"/>
      <c r="B3"/>
      <c r="C3"/>
      <c r="D3"/>
    </row>
    <row r="4">
      <c r="A4" t="s" s="15">
        <v>106</v>
      </c>
      <c r="B4"/>
      <c r="C4"/>
      <c r="D4"/>
    </row>
    <row r="5">
      <c r="A5" t="s" s="16">
        <v>107</v>
      </c>
      <c r="B5" t="str" s="13">
        <f>Procedure!D2</f>
        <v>Mise en place du poste de travail — Vérifier les D.L.C., peser les denrées, sélectionner le matériel nécessaire. Laver et désinfecter le matériel et le poste de travail en suivant les protocoles.</v>
      </c>
      <c r="C5"/>
      <c r="D5"/>
    </row>
    <row r="6">
      <c r="A6" t="s" s="16">
        <v>108</v>
      </c>
      <c r="B6" t="str" s="13">
        <f>Procedure!D3</f>
        <v>Préparations préliminaires — Déconditionner la viande suivant la procédure. Réserver au froid. Déconditionner les légumes surgelés. Réserver au froid. Laver et désinfecter les feuilles de sauge suivant la procédure. Hacher finement les 10 feuilles de sauge. Réserver. Dans une russe, réaliser à partir de fond déshydraté 6 litres de jus de veau lié. Dans une russe, réaliser à partir de fond déshydraté 3 litres de fond blanc de veau. Réaliser ces fonds en se reportant aux recommandations du fabricant. Réserver au chaud en attente d'utilisation.</v>
      </c>
      <c r="C6"/>
      <c r="D6"/>
    </row>
    <row r="7">
      <c r="A7"/>
      <c r="B7" t="s">
        <v>109</v>
      </c>
      <c r="C7" s="11">
        <f>'Besoins'!$B$2*3</f>
        <v>3</v>
      </c>
      <c r="D7" t="s">
        <v>35</v>
      </c>
    </row>
    <row r="8">
      <c r="A8"/>
      <c r="B8" t="str">
        <f>Besoins!B13</f>
        <v>Fond de veau lié PAE (brick 1L)</v>
      </c>
      <c r="C8" s="11">
        <f>Besoins!E13</f>
        <v>6</v>
      </c>
      <c r="D8" t="str">
        <f>Besoins!F13</f>
        <v>lt</v>
      </c>
    </row>
    <row r="9">
      <c r="A9"/>
      <c r="B9" t="str">
        <f>Besoins!B19</f>
        <v>Rôti de veau épaule UE</v>
      </c>
      <c r="C9" s="11">
        <f>Besoins!E19</f>
        <v>16</v>
      </c>
      <c r="D9" t="str">
        <f>Besoins!F19</f>
        <v>kg</v>
      </c>
    </row>
    <row r="10">
      <c r="A10"/>
      <c r="B10" t="str">
        <f>Besoins!B16</f>
        <v>Ail haché IQF</v>
      </c>
      <c r="C10" s="11">
        <f>Besoins!E16</f>
        <v>0.3</v>
      </c>
      <c r="D10" t="str">
        <f>Besoins!F16</f>
        <v>kg</v>
      </c>
    </row>
    <row r="11">
      <c r="A11" t="s" s="16">
        <v>110</v>
      </c>
      <c r="B11" t="str" s="13">
        <f>Procedure!D4</f>
        <v>Marquer la cuisson des épaules de veau — Préchauffer le four sur la position mixte, à +170°C. Chauffer la sauteuse. Dans la sauteuse, saisir à l'huile les pièces de viande sur toutes les faces. Égoutter les pièces dans deux bacs GN 1/1 H 45 perforés doublés de bacs pleins. Éliminer les particules carbonisées et la matière grasse de cuisson de la sauteuse. Déglacer la sauteuse avec le vin blanc. Faire réduire le vin blanc d'un tiers. Réserver dans une calotte. Déposer au fond de 3 bacs GN 1/1 H 100, un lit de légumes composé de l'oignon émincé, des carottes en cubes, de l'ail haché, des 40 feuilles de sauge et des herbes de Provence. Disposer les pièces de viande sur le lit de légumes. Mouiller équitablement avec le jus de veau brun lié, le fond blanc de veau et le déglaçage au vin blanc. Saler et poivrer. Piquer la sonde de cuisson au centre d'une pièce de veau dans le sens de la longueur de la pièce. Couvrir. Étager les bacs sur l'échelle de cuisson. Enfourner et cuire. En cours de cuisson, retourner et arroser les pièces de viande. Éventuellement, ajouter un peu de fond blanc de veau pour compenser une évaporation possible. Au terme de la cuisson, atteindre la température de +80°C au cœur de la pièce de viande. Contrôler la cuisson par sondage avec une aiguille à brider ou la pointe d'un couteau préalablement désinfectée. La goutte de liquide qui doit perler doit être incolore. Respecter la procédure de fin de cuisson. Débarrasser les pièces de viande dans un bac GN 2/1 H 200 en polycarbonate, couvrir et maintenir au chaud dans l'attente du tranchage.</v>
      </c>
      <c r="C11"/>
      <c r="D11"/>
    </row>
    <row r="12">
      <c r="A12"/>
      <c r="B12" t="str">
        <f>Besoins!B14</f>
        <v>Huile de tournesol raffinée vrac</v>
      </c>
      <c r="C12" s="11">
        <f>Besoins!E14</f>
        <v>1</v>
      </c>
      <c r="D12" t="str">
        <f>Besoins!F14</f>
        <v>lt</v>
      </c>
    </row>
    <row r="13">
      <c r="A13"/>
      <c r="B13" t="str">
        <f>Besoins!B18</f>
        <v>Oignons émincés surgelés</v>
      </c>
      <c r="C13" s="11">
        <f>Besoins!E18</f>
        <v>2.5</v>
      </c>
      <c r="D13" t="str">
        <f>Besoins!F18</f>
        <v>kg</v>
      </c>
    </row>
    <row r="14">
      <c r="A14"/>
      <c r="B14" t="str">
        <f>Besoins!B17</f>
        <v>Carottes en rondelles surgelées</v>
      </c>
      <c r="C14" s="11">
        <f>Besoins!E17</f>
        <v>2.5</v>
      </c>
      <c r="D14" t="str">
        <f>Besoins!F17</f>
        <v>kg</v>
      </c>
    </row>
    <row r="15">
      <c r="A15"/>
      <c r="B15" t="str">
        <f>Besoins!B11</f>
        <v>Herbes de Provence</v>
      </c>
      <c r="C15" s="11">
        <f>Besoins!E11</f>
        <v>0.05</v>
      </c>
      <c r="D15" t="str">
        <f>Besoins!F11</f>
        <v>kg</v>
      </c>
    </row>
    <row r="16">
      <c r="A16"/>
      <c r="B16" t="str">
        <f>Besoins!B8</f>
        <v>Vin blanc sec de cuisson</v>
      </c>
      <c r="C16" s="11">
        <f>Besoins!E8</f>
        <v>3</v>
      </c>
      <c r="D16" t="str">
        <f>Besoins!F8</f>
        <v>lt</v>
      </c>
    </row>
    <row r="17">
      <c r="A17"/>
      <c r="B17" t="str">
        <f>Besoins!B15</f>
        <v>Sel fin de cuisine</v>
      </c>
      <c r="C17" s="11">
        <f>Besoins!E15</f>
        <v>0.073</v>
      </c>
      <c r="D17" t="str">
        <f>Besoins!F15</f>
        <v>kg</v>
      </c>
    </row>
    <row r="18">
      <c r="A18"/>
      <c r="B18" t="str">
        <f>Besoins!B9</f>
        <v>Poivre noir moulu</v>
      </c>
      <c r="C18" s="11">
        <f>Besoins!E9</f>
        <v>0.007</v>
      </c>
      <c r="D18" t="str">
        <f>Besoins!F9</f>
        <v>kg</v>
      </c>
    </row>
    <row r="19">
      <c r="A19"/>
      <c r="B19" t="s">
        <v>111</v>
      </c>
      <c r="C19" s="11">
        <f>'Besoins'!$B$2*40</f>
        <v>40</v>
      </c>
      <c r="D19" t="s">
        <v>25</v>
      </c>
    </row>
    <row r="20">
      <c r="A20" t="s" s="16">
        <v>112</v>
      </c>
      <c r="B20" t="str" s="13">
        <f>Procedure!D5</f>
        <v>Confectionner le jus d'accompagnement — Récupérer et passer le fond de braisage au chinois dans un rondeau. Ajouter les feuilles de sauge hachées. Éventuellement, réduire le fond de braisage, afin d'obtenir un jus corsé et sirupeux. Au besoin, mettre au point la consistance en liant le jus avec un peu de fécule délayée dans du madère. Rectifier l'assaisonnement.</v>
      </c>
      <c r="C20"/>
      <c r="D20"/>
    </row>
    <row r="21">
      <c r="A21"/>
      <c r="B21" t="s">
        <v>111</v>
      </c>
      <c r="C21" s="11">
        <f>'Besoins'!$B$2*10</f>
        <v>10</v>
      </c>
      <c r="D21" t="s">
        <v>25</v>
      </c>
    </row>
    <row r="22">
      <c r="A22" t="s" s="16">
        <v>113</v>
      </c>
      <c r="B22" t="str" s="13">
        <f>Procedure!D6</f>
        <v>Trancher la viande — Trancher les épaules de veau et réserver les tranches en bacs GN 1/1 H 65 de service. Napper légèrement les tranches et filmer les bacs pour éviter un dessèchement superficiel. Stocker en armoire chaude et maintenir à la température de +63°C à cœur, en attente de consommation.</v>
      </c>
      <c r="C22"/>
      <c r="D22"/>
    </row>
    <row r="23">
      <c r="A23" t="s" s="16">
        <v>114</v>
      </c>
      <c r="B23" t="str" s="13">
        <f>Procedure!D7</f>
        <v>Dresser et servir — Dresser une tranche de viande sur assiette. Napper de jus de braisage. Accompagner le veau braisé avec des épinards en branches, des gratins de légumes, de la purée de pommes de terre, etc.</v>
      </c>
      <c r="C23"/>
      <c r="D23"/>
    </row>
    <row r="24">
      <c r="A24"/>
      <c r="B24"/>
      <c r="C24"/>
      <c r="D24"/>
    </row>
    <row r="25">
      <c r="A25" t="s" s="15">
        <v>115</v>
      </c>
      <c r="B25"/>
      <c r="C25"/>
      <c r="D25"/>
    </row>
    <row r="26">
      <c r="A26" t="s" s="16">
        <v>107</v>
      </c>
      <c r="B26" t="str" s="13">
        <f>"[DISSOUDRE] "&amp;Procedure!D8</f>
        <v>[DISSOUDRE] Délayer la poudre dans l'eau froide en fouettant, puis porter à ébullition en remuant régulièrement.</v>
      </c>
      <c r="C26"/>
      <c r="D26"/>
    </row>
    <row r="27">
      <c r="A27"/>
      <c r="B27" t="str">
        <f>Besoins!B7</f>
        <v>Eau (robinet - moy. France 2026)</v>
      </c>
      <c r="C27" s="11">
        <f>Besoins!E7</f>
        <v>2.955</v>
      </c>
      <c r="D27" t="str">
        <f>Besoins!F7</f>
        <v>lt</v>
      </c>
    </row>
    <row r="28">
      <c r="A28"/>
      <c r="B28" t="str">
        <f>Besoins!B12</f>
        <v>Fonds Blanc de Veau (Knorr Professional)</v>
      </c>
      <c r="C28" s="11">
        <f>Besoins!E12</f>
        <v>0.045</v>
      </c>
      <c r="D28" t="str">
        <f>Besoins!F12</f>
        <v>kg</v>
      </c>
    </row>
    <row r="29">
      <c r="A29"/>
      <c r="B29"/>
      <c r="C29"/>
      <c r="D29"/>
    </row>
    <row r="30">
      <c r="A30" t="s" s="17">
        <v>22</v>
      </c>
      <c r="B30"/>
      <c r="C30"/>
      <c r="D30"/>
    </row>
  </sheetData>
  <sheetProtection sheet="1" formatRows="0" formatColumns="0"/>
  <mergeCells count="12">
    <mergeCell ref="A1:D1"/>
    <mergeCell ref="A2:D2"/>
    <mergeCell ref="A4:D4"/>
    <mergeCell ref="B5:D5"/>
    <mergeCell ref="B6:D6"/>
    <mergeCell ref="B11:D11"/>
    <mergeCell ref="B20:D20"/>
    <mergeCell ref="B22:D22"/>
    <mergeCell ref="B23:D23"/>
    <mergeCell ref="A25:D25"/>
    <mergeCell ref="B26:D26"/>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2026-10-30T14:29:44Z</dcterms:created>
  <dc:title>ÉPAULE DE VEAU BRAISÉE AUX SENT</dc:title>
  <dc:subject/>
  <dc:creator>CUIS.web</dc:creator>
  <cp:lastModifiedBy/>
  <cp:keywords/>
  <dc:description>Export automatique — moteur récursif d'origine : Bernard Vandendaele</dc:description>
  <cp:category/>
  <dc:language>en-US</dc:language>
  <dcterms:modified xsi:type="dcterms:W3CDTF">2026-10-30T14:29:44Z</dcterms:modified>
  <cp:revision>1</cp:revision>
</cp:coreProperties>
</file>