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<sst xmlns="http://schemas.openxmlformats.org/spreadsheetml/2006/main" count="165" uniqueCount="165">
  <si>
    <t>Fiche technique</t>
  </si>
  <si>
    <t>Nom</t>
  </si>
  <si>
    <t>COQ AU VIN</t>
  </si>
  <si>
    <t>Code</t>
  </si>
  <si>
    <t>GRO_CDC_095</t>
  </si>
  <si>
    <t>Classe</t>
  </si>
  <si>
    <t>Volailles collectivité (GRO.VOLAILLE)</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</si>
  <si>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</si>
  <si>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</si>
  <si>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</si>
  <si>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</si>
  <si>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</si>
  <si>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</si>
  <si>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</si>
  <si>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</si>
  <si>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</si>
  <si>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</si>
  <si>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</si>
  <si>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</si>
  <si>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</si>
  <si>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15/09/2026 23:57</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</si>
  <si>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</si>
  <si>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</si>
  <si>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</si>
  <si>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</si>
  <si>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</si>
  <si>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</si>
  <si>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</si>
  <si>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</si>
  <si>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</si>
  <si>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</si>
  <si>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RNM100732</t>
  </si>
  <si>
    <t>Poitrine fumée n°1</t>
  </si>
  <si>
    <t>Charcuterie</t>
  </si>
  <si>
    <t>kg</t>
  </si>
  <si>
    <t>00000061</t>
  </si>
  <si>
    <t>EAU</t>
  </si>
  <si>
    <t>Matières diverses (à trier)</t>
  </si>
  <si>
    <t>lt</t>
  </si>
  <si>
    <t>00001883</t>
  </si>
  <si>
    <t>sucre semoule</t>
  </si>
  <si>
    <t>Sucres</t>
  </si>
  <si>
    <t>EPI-POIVRE-NOIR</t>
  </si>
  <si>
    <t>Poivre noir moulu</t>
  </si>
  <si>
    <t>Épices en poudre et graines</t>
  </si>
  <si>
    <t>HER-LAURIER</t>
  </si>
  <si>
    <t>Laurier sauce feuilles</t>
  </si>
  <si>
    <t>Herbes aromatiques séchées</t>
  </si>
  <si>
    <t>HER-THYM</t>
  </si>
  <si>
    <t>Thym séché</t>
  </si>
  <si>
    <t>RNME1014106</t>
  </si>
  <si>
    <t>Vin rouge bib 10L UE</t>
  </si>
  <si>
    <t>Boissons</t>
  </si>
  <si>
    <t>u</t>
  </si>
  <si>
    <t>RNME101431</t>
  </si>
  <si>
    <t>Champignons hôtel pieds morceaux boîte 5/1</t>
  </si>
  <si>
    <t>Conserves légumes et poissons</t>
  </si>
  <si>
    <t>FAR-T55</t>
  </si>
  <si>
    <t>Farine de blé T55</t>
  </si>
  <si>
    <t>Farines de blé</t>
  </si>
  <si>
    <t>KNORR-FBLIE-STD</t>
  </si>
  <si>
    <t>Fonds Brun Lié (Knorr Professional)</t>
  </si>
  <si>
    <t>Fonds déshydratés et poudres</t>
  </si>
  <si>
    <t>HUI-TOURNESOL</t>
  </si>
  <si>
    <t>Huile de tournesol raffinée vrac</t>
  </si>
  <si>
    <t>Huiles végétales</t>
  </si>
  <si>
    <t>BEU-DOUX</t>
  </si>
  <si>
    <t>Beurre doux 82% MG plaquette</t>
  </si>
  <si>
    <t>Beurres et margarines</t>
  </si>
  <si>
    <t>RNM0420123</t>
  </si>
  <si>
    <t>CAROTTE France extra colis 12kg</t>
  </si>
  <si>
    <t>Légumes</t>
  </si>
  <si>
    <t>RNM6520160</t>
  </si>
  <si>
    <t>PERSIL simple France botte</t>
  </si>
  <si>
    <t>bte</t>
  </si>
  <si>
    <t>SEL-FIN</t>
  </si>
  <si>
    <t>Sel fin de cuisine</t>
  </si>
  <si>
    <t>Sels et condiments de base</t>
  </si>
  <si>
    <t>PAIN-BAGUETTE-CR</t>
  </si>
  <si>
    <t>Baguette tradition crue précuite</t>
  </si>
  <si>
    <t>Pains et bases précuits</t>
  </si>
  <si>
    <t>SUC-BLANC</t>
  </si>
  <si>
    <t>Sucre blanc cristal sac 25 kg</t>
  </si>
  <si>
    <t>Sucres et édulcorants</t>
  </si>
  <si>
    <t>RNMS00812</t>
  </si>
  <si>
    <t>Ail haché IQF</t>
  </si>
  <si>
    <t>Légumes surgelés</t>
  </si>
  <si>
    <t>RNMS00780</t>
  </si>
  <si>
    <t>Oignons émincés surgelés</t>
  </si>
  <si>
    <t>Pommes de terre surgelées</t>
  </si>
  <si>
    <t>RNMS00786</t>
  </si>
  <si>
    <t>Petits oignons blancs surgelés</t>
  </si>
  <si>
    <t>RNMS00335</t>
  </si>
  <si>
    <t>Découpes de coq sciées UE</t>
  </si>
  <si>
    <t>Volailles et lapins surgelés</t>
  </si>
  <si>
    <t>Total</t>
  </si>
  <si>
    <t>Niveau</t>
  </si>
  <si>
    <t>Composant</t>
  </si>
  <si>
    <t>Type</t>
  </si>
  <si>
    <t>Quantité (pour 100 pc)</t>
  </si>
  <si>
    <t>recette</t>
  </si>
  <si>
    <t>Volailles collectivité</t>
  </si>
  <si>
    <t xml:space="preserve">    ↳ Découpes de coq sciées UE</t>
  </si>
  <si>
    <t>matiere</t>
  </si>
  <si>
    <t xml:space="preserve">    ↳ CAROTTE France extra colis 12kg</t>
  </si>
  <si>
    <t xml:space="preserve">    ↳ Oignons émincés surgelés</t>
  </si>
  <si>
    <t xml:space="preserve">    ↳ Ail haché IQF</t>
  </si>
  <si>
    <t xml:space="preserve">    ↳ Thym séché</t>
  </si>
  <si>
    <t xml:space="preserve">    ↳ Laurier sauce feuilles</t>
  </si>
  <si>
    <t xml:space="preserve">    ↳ Vin rouge bib 10L UE</t>
  </si>
  <si>
    <t xml:space="preserve">    ↳ Huile de tournesol raffinée vrac</t>
  </si>
  <si>
    <t xml:space="preserve">    ↳ Farine de blé T55</t>
  </si>
  <si>
    <t xml:space="preserve">    ↳ Fond de volaille reconstitue (collectivite)</t>
  </si>
  <si>
    <t>Préparations de base collectivité</t>
  </si>
  <si>
    <t xml:space="preserve">        ↳ EAU</t>
  </si>
  <si>
    <t xml:space="preserve">        ↳ Fonds Brun Lié (Knorr Professional)</t>
  </si>
  <si>
    <t xml:space="preserve">    ↳ Fond brun lie reconstitue (collectivite)</t>
  </si>
  <si>
    <t xml:space="preserve">    ↳ Sel fin de cuisine</t>
  </si>
  <si>
    <t xml:space="preserve">    ↳ Poivre noir moulu</t>
  </si>
  <si>
    <t xml:space="preserve">    ↳ Poitrine fumée n°1</t>
  </si>
  <si>
    <t xml:space="preserve">    ↳ Champignons hôtel pieds morceaux boîte 5/1</t>
  </si>
  <si>
    <t xml:space="preserve">    ↳ PETITS OIGNONS GRELOTS GLACES A BRUN ET A BLANC</t>
  </si>
  <si>
    <t>Garnitures et légumes collectivité</t>
  </si>
  <si>
    <t xml:space="preserve">        ↳ Petits oignons blancs surgelés</t>
  </si>
  <si>
    <t xml:space="preserve">        ↳ Beurre doux 82% MG plaquette</t>
  </si>
  <si>
    <t xml:space="preserve">        ↳ Sucre blanc cristal sac 25 kg</t>
  </si>
  <si>
    <t xml:space="preserve">        ↳ Sel fin de cuisine</t>
  </si>
  <si>
    <t xml:space="preserve">    ↳ sucre semoule</t>
  </si>
  <si>
    <t xml:space="preserve">    ↳ Baguette tradition crue précuite</t>
  </si>
  <si>
    <t xml:space="preserve">    ↳ PERSIL simple France botte</t>
  </si>
  <si>
    <t>Recette</t>
  </si>
  <si>
    <t>#</t>
  </si>
  <si>
    <t>Verbe</t>
  </si>
  <si>
    <t>Étape</t>
  </si>
  <si>
    <t>Précision technique</t>
  </si>
  <si>
    <t>Durée</t>
  </si>
  <si>
    <t>Fond de volaille reconstitue (collectivite)</t>
  </si>
  <si>
    <t>DISSOUDRE</t>
  </si>
  <si>
    <t>Délayer la poudre dans l'eau froide en fouettant, puis porter à ébullition en remuant régulièrement.</t>
  </si>
  <si>
    <t>Fond brun lie reconstitue (collectivite)</t>
  </si>
  <si>
    <t>PETITS OIGNONS GRELOTS GLACES A BRUN ET A BLANC</t>
  </si>
  <si>
    <t>Preparations preliminaires — Deconditionner les petits oignons grelots suivant la procedure. Dans une calotte, faire fondre le beurre.</t>
  </si>
  <si>
    <t>Decanter — Debarrasser delicatement les petits oignons directement sur le plat a garnir, ou bien reserver dans le bac de cuisson en attente d'utilisation.</t>
  </si>
  <si>
    <t>Fiche technique — COQ AU VIN</t>
  </si>
  <si>
    <t>COQ AU VIN  GRO_CDC_095</t>
  </si>
  <si>
    <t>1.</t>
  </si>
  <si>
    <t>2.</t>
  </si>
  <si>
    <t xml:space="preserve">    Fond de volaille reconstitue (collectivite)</t>
  </si>
  <si>
    <t xml:space="preserve">    Fond brun lie reconstitue (collectivite)</t>
  </si>
  <si>
    <t>3.</t>
  </si>
  <si>
    <t>4.</t>
  </si>
  <si>
    <t xml:space="preserve">    Sel fin de cuisine</t>
  </si>
  <si>
    <t>5.</t>
  </si>
  <si>
    <t xml:space="preserve">    PETITS OIGNONS GRELOTS GLACES A BRUN ET A BLANC</t>
  </si>
  <si>
    <t>6.</t>
  </si>
  <si>
    <t>7.</t>
  </si>
  <si>
    <t>8.</t>
  </si>
  <si>
    <t>↳ Fond de volaille reconstitue (collectivite)  GRO-FOND-VOLAIL</t>
  </si>
  <si>
    <t xml:space="preserve">    EAU</t>
  </si>
  <si>
    <t xml:space="preserve">    Fonds Brun Lié (Knorr Professional)</t>
  </si>
  <si>
    <t>↳ Fond brun lie reconstitue (collectivite)  GRO-FOND-BRUN</t>
  </si>
  <si>
    <t>↳ PETITS OIGNONS GRELOTS GLACES A BRUN ET A BLANC  GRO_CDC_169</t>
  </si>
  <si>
    <t xml:space="preserve">    Petits oignons blancs surgelés</t>
  </si>
  <si>
    <t xml:space="preserve">    Beurre doux 82% MG plaquette</t>
  </si>
  <si>
    <t xml:space="preserve">    Sucre blanc cristal sac 25 kg</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</si>
</sst>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506.440475</v>
      </c>
    </row>
    <row r="12">
      <c r="A12" t="s" s="3">
        <v>16</v>
      </c>
      <c r="B12" s="4">
        <v>5.06440475</v>
      </c>
    </row>
    <row r="13">
      <c r="A13"/>
      <c r="B13"/>
    </row>
    <row r="14">
      <c r="A14" t="s" s="5">
        <v>17</v>
      </c>
      <c r="B14" t="s" s="5">
        <v>14</v>
      </c>
    </row>
    <row r="15">
      <c r="A15" t="s" s="5">
        <v>18</v>
      </c>
      <c r="B15" s="6">
        <v>506.440475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8"/>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3</v>
      </c>
      <c r="E7" s="11">
        <f>D7*$B$2</f>
        <v>3</v>
      </c>
      <c r="F7" t="s">
        <v>34</v>
      </c>
      <c r="G7" s="4">
        <f>E7*10.69</f>
        <v>32.07</v>
      </c>
    </row>
    <row r="8">
      <c r="A8" t="s" s="12">
        <v>35</v>
      </c>
      <c r="B8" t="s">
        <v>36</v>
      </c>
      <c r="C8" t="s">
        <v>37</v>
      </c>
      <c r="D8" s="9">
        <v>8.775</v>
      </c>
      <c r="E8" s="11">
        <f>D8*$B$2</f>
        <v>8.775</v>
      </c>
      <c r="F8" t="s">
        <v>38</v>
      </c>
      <c r="G8" s="4">
        <f>E8*0.003</f>
        <v>0.026325</v>
      </c>
    </row>
    <row r="9">
      <c r="A9" t="s" s="12">
        <v>39</v>
      </c>
      <c r="B9" t="s">
        <v>40</v>
      </c>
      <c r="C9" t="s">
        <v>41</v>
      </c>
      <c r="D9" s="9">
        <v>0.05</v>
      </c>
      <c r="E9" s="11">
        <f>D9*$B$2</f>
        <v>0.05</v>
      </c>
      <c r="F9" t="s">
        <v>24</v>
      </c>
      <c r="G9" s="4">
        <f>E9*0</f>
        <v>0</v>
      </c>
    </row>
    <row r="10">
      <c r="A10" t="s">
        <v>42</v>
      </c>
      <c r="B10" t="s">
        <v>43</v>
      </c>
      <c r="C10" t="s">
        <v>44</v>
      </c>
      <c r="D10" s="9">
        <v>0.007</v>
      </c>
      <c r="E10" s="11">
        <f>D10*$B$2</f>
        <v>0.007</v>
      </c>
      <c r="F10" t="s">
        <v>34</v>
      </c>
      <c r="G10" s="4">
        <f>E10*12.5</f>
        <v>0.0875</v>
      </c>
    </row>
    <row r="11">
      <c r="A11" t="s">
        <v>45</v>
      </c>
      <c r="B11" t="s">
        <v>46</v>
      </c>
      <c r="C11" t="s">
        <v>47</v>
      </c>
      <c r="D11" s="9">
        <v>0.001</v>
      </c>
      <c r="E11" s="11">
        <f>D11*$B$2</f>
        <v>0.001</v>
      </c>
      <c r="F11" t="s">
        <v>34</v>
      </c>
      <c r="G11" s="4">
        <f>E11*9.8</f>
        <v>0.0098</v>
      </c>
    </row>
    <row r="12">
      <c r="A12" t="s">
        <v>48</v>
      </c>
      <c r="B12" t="s">
        <v>49</v>
      </c>
      <c r="C12" t="s">
        <v>47</v>
      </c>
      <c r="D12" s="9">
        <v>0.065</v>
      </c>
      <c r="E12" s="11">
        <f>D12*$B$2</f>
        <v>0.065</v>
      </c>
      <c r="F12" t="s">
        <v>34</v>
      </c>
      <c r="G12" s="4">
        <f>E12*8.5</f>
        <v>0.5525</v>
      </c>
    </row>
    <row r="13">
      <c r="A13" t="s">
        <v>50</v>
      </c>
      <c r="B13" t="s">
        <v>51</v>
      </c>
      <c r="C13" t="s">
        <v>52</v>
      </c>
      <c r="D13" s="9">
        <v>10</v>
      </c>
      <c r="E13" s="11">
        <f>D13*$B$2</f>
        <v>10</v>
      </c>
      <c r="F13" t="s">
        <v>53</v>
      </c>
      <c r="G13" s="4">
        <f>E13*22.46</f>
        <v>224.6</v>
      </c>
    </row>
    <row r="14">
      <c r="A14" t="s">
        <v>54</v>
      </c>
      <c r="B14" t="s">
        <v>55</v>
      </c>
      <c r="C14" t="s">
        <v>56</v>
      </c>
      <c r="D14" s="9">
        <v>2.3</v>
      </c>
      <c r="E14" s="11">
        <f>D14*$B$2</f>
        <v>2.3</v>
      </c>
      <c r="F14" t="s">
        <v>53</v>
      </c>
      <c r="G14" s="4">
        <f>E14*16.12</f>
        <v>37.076</v>
      </c>
    </row>
    <row r="15">
      <c r="A15" t="s">
        <v>57</v>
      </c>
      <c r="B15" t="s">
        <v>58</v>
      </c>
      <c r="C15" t="s">
        <v>59</v>
      </c>
      <c r="D15" s="9">
        <v>0.45</v>
      </c>
      <c r="E15" s="11">
        <f>D15*$B$2</f>
        <v>0.45</v>
      </c>
      <c r="F15" t="s">
        <v>34</v>
      </c>
      <c r="G15" s="4">
        <f>E15*0.56</f>
        <v>0.252</v>
      </c>
    </row>
    <row r="16">
      <c r="A16" t="s">
        <v>60</v>
      </c>
      <c r="B16" t="s">
        <v>61</v>
      </c>
      <c r="C16" t="s">
        <v>62</v>
      </c>
      <c r="D16" s="9">
        <v>0.225</v>
      </c>
      <c r="E16" s="11">
        <f>D16*$B$2</f>
        <v>0.225</v>
      </c>
      <c r="F16" t="s">
        <v>34</v>
      </c>
      <c r="G16" s="4">
        <f>E16*0</f>
        <v>0</v>
      </c>
    </row>
    <row r="17">
      <c r="A17" t="s">
        <v>63</v>
      </c>
      <c r="B17" t="s">
        <v>64</v>
      </c>
      <c r="C17" t="s">
        <v>65</v>
      </c>
      <c r="D17" s="9">
        <v>1</v>
      </c>
      <c r="E17" s="11">
        <f>D17*$B$2</f>
        <v>1</v>
      </c>
      <c r="F17" t="s">
        <v>38</v>
      </c>
      <c r="G17" s="4">
        <f>E17*1.05</f>
        <v>1.05</v>
      </c>
    </row>
    <row r="18">
      <c r="A18" t="s">
        <v>66</v>
      </c>
      <c r="B18" t="s">
        <v>67</v>
      </c>
      <c r="C18" t="s">
        <v>68</v>
      </c>
      <c r="D18" s="9">
        <v>0.3</v>
      </c>
      <c r="E18" s="11">
        <f>D18*$B$2</f>
        <v>0.3</v>
      </c>
      <c r="F18" t="s">
        <v>34</v>
      </c>
      <c r="G18" s="4">
        <f>E18*5.2</f>
        <v>1.56</v>
      </c>
    </row>
    <row r="19">
      <c r="A19" t="s">
        <v>69</v>
      </c>
      <c r="B19" t="s">
        <v>70</v>
      </c>
      <c r="C19" t="s">
        <v>71</v>
      </c>
      <c r="D19" s="9">
        <v>2</v>
      </c>
      <c r="E19" s="11">
        <f>D19*$B$2</f>
        <v>2</v>
      </c>
      <c r="F19" t="s">
        <v>34</v>
      </c>
      <c r="G19" s="4">
        <f>E19*1.1</f>
        <v>2.2</v>
      </c>
    </row>
    <row r="20">
      <c r="A20" t="s">
        <v>72</v>
      </c>
      <c r="B20" t="s">
        <v>73</v>
      </c>
      <c r="C20" t="s">
        <v>71</v>
      </c>
      <c r="D20" s="9">
        <v>0.3</v>
      </c>
      <c r="E20" s="11">
        <f>D20*$B$2</f>
        <v>0.3</v>
      </c>
      <c r="F20" t="s">
        <v>74</v>
      </c>
      <c r="G20" s="4">
        <f>E20*4.5</f>
        <v>1.35</v>
      </c>
    </row>
    <row r="21">
      <c r="A21" t="s">
        <v>75</v>
      </c>
      <c r="B21" t="s">
        <v>76</v>
      </c>
      <c r="C21" t="s">
        <v>77</v>
      </c>
      <c r="D21" s="9">
        <v>0.161</v>
      </c>
      <c r="E21" s="11">
        <f>D21*$B$2</f>
        <v>0.161</v>
      </c>
      <c r="F21" t="s">
        <v>34</v>
      </c>
      <c r="G21" s="4">
        <f>E21*0.35</f>
        <v>0.05635</v>
      </c>
    </row>
    <row r="22">
      <c r="A22" t="s">
        <v>78</v>
      </c>
      <c r="B22" t="s">
        <v>79</v>
      </c>
      <c r="C22" t="s">
        <v>80</v>
      </c>
      <c r="D22" s="9">
        <v>5</v>
      </c>
      <c r="E22" s="11">
        <f>D22*$B$2</f>
        <v>5</v>
      </c>
      <c r="F22" t="s">
        <v>24</v>
      </c>
      <c r="G22" s="4">
        <f>E22*0.45</f>
        <v>2.25</v>
      </c>
    </row>
    <row r="23">
      <c r="A23" t="s">
        <v>81</v>
      </c>
      <c r="B23" t="s">
        <v>82</v>
      </c>
      <c r="C23" t="s">
        <v>83</v>
      </c>
      <c r="D23" s="9">
        <v>0.15</v>
      </c>
      <c r="E23" s="11">
        <f>D23*$B$2</f>
        <v>0.15</v>
      </c>
      <c r="F23" t="s">
        <v>34</v>
      </c>
      <c r="G23" s="4">
        <f>E23*0.82</f>
        <v>0.123</v>
      </c>
    </row>
    <row r="24">
      <c r="A24" t="s">
        <v>84</v>
      </c>
      <c r="B24" t="s">
        <v>85</v>
      </c>
      <c r="C24" t="s">
        <v>86</v>
      </c>
      <c r="D24" s="9">
        <v>0.2</v>
      </c>
      <c r="E24" s="11">
        <f>D24*$B$2</f>
        <v>0.2</v>
      </c>
      <c r="F24" t="s">
        <v>34</v>
      </c>
      <c r="G24" s="4">
        <f>E24*9.26</f>
        <v>1.852</v>
      </c>
    </row>
    <row r="25">
      <c r="A25" t="s">
        <v>87</v>
      </c>
      <c r="B25" t="s">
        <v>88</v>
      </c>
      <c r="C25" t="s">
        <v>89</v>
      </c>
      <c r="D25" s="9">
        <v>2.5</v>
      </c>
      <c r="E25" s="11">
        <f>D25*$B$2</f>
        <v>2.5</v>
      </c>
      <c r="F25" t="s">
        <v>34</v>
      </c>
      <c r="G25" s="4">
        <f>E25*3.89</f>
        <v>9.725</v>
      </c>
    </row>
    <row r="26">
      <c r="A26" t="s">
        <v>90</v>
      </c>
      <c r="B26" t="s">
        <v>91</v>
      </c>
      <c r="C26" t="s">
        <v>89</v>
      </c>
      <c r="D26" s="9">
        <v>6</v>
      </c>
      <c r="E26" s="11">
        <f>D26*$B$2</f>
        <v>6</v>
      </c>
      <c r="F26" t="s">
        <v>34</v>
      </c>
      <c r="G26" s="4">
        <f>E26*3.85</f>
        <v>23.1</v>
      </c>
    </row>
    <row r="27">
      <c r="A27" t="s">
        <v>92</v>
      </c>
      <c r="B27" t="s">
        <v>93</v>
      </c>
      <c r="C27" t="s">
        <v>94</v>
      </c>
      <c r="D27" s="9">
        <v>25</v>
      </c>
      <c r="E27" s="11">
        <f>D27*$B$2</f>
        <v>25</v>
      </c>
      <c r="F27" t="s">
        <v>34</v>
      </c>
      <c r="G27" s="4">
        <f>E27*6.74</f>
        <v>168.5</v>
      </c>
    </row>
    <row r="28">
      <c r="A28"/>
      <c r="B28"/>
      <c r="C28"/>
      <c r="D28"/>
      <c r="E28"/>
      <c r="F28" t="s" s="3">
        <v>95</v>
      </c>
      <c r="G28" s="13">
        <f>SUM(G7:G27)</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35"/>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96</v>
      </c>
      <c r="B1" t="s" s="2">
        <v>97</v>
      </c>
      <c r="C1" t="s" s="2">
        <v>98</v>
      </c>
      <c r="D1" t="s" s="2">
        <v>99</v>
      </c>
      <c r="E1" t="s" s="2">
        <v>29</v>
      </c>
      <c r="F1" t="s" s="2">
        <v>5</v>
      </c>
    </row>
    <row r="2">
      <c r="A2">
        <v>0</v>
      </c>
      <c r="B2" t="s">
        <v>2</v>
      </c>
      <c r="C2" t="s">
        <v>100</v>
      </c>
      <c r="D2" s="11">
        <v>100</v>
      </c>
      <c r="E2" t="s">
        <v>24</v>
      </c>
      <c r="F2" t="s">
        <v>101</v>
      </c>
    </row>
    <row r="3">
      <c r="A3">
        <v>1</v>
      </c>
      <c r="B3" t="s">
        <v>102</v>
      </c>
      <c r="C3" t="s">
        <v>103</v>
      </c>
      <c r="D3" s="11">
        <v>25</v>
      </c>
      <c r="E3" t="s">
        <v>34</v>
      </c>
      <c r="F3" t="s">
        <v>94</v>
      </c>
    </row>
    <row r="4">
      <c r="A4">
        <v>1</v>
      </c>
      <c r="B4" t="s">
        <v>104</v>
      </c>
      <c r="C4" t="s">
        <v>103</v>
      </c>
      <c r="D4" s="11">
        <v>2</v>
      </c>
      <c r="E4" t="s">
        <v>34</v>
      </c>
      <c r="F4" t="s">
        <v>71</v>
      </c>
    </row>
    <row r="5">
      <c r="A5">
        <v>1</v>
      </c>
      <c r="B5" t="s">
        <v>105</v>
      </c>
      <c r="C5" t="s">
        <v>103</v>
      </c>
      <c r="D5" s="11">
        <v>2.5</v>
      </c>
      <c r="E5" t="s">
        <v>34</v>
      </c>
      <c r="F5" t="s">
        <v>89</v>
      </c>
    </row>
    <row r="6">
      <c r="A6">
        <v>1</v>
      </c>
      <c r="B6" t="s">
        <v>106</v>
      </c>
      <c r="C6" t="s">
        <v>103</v>
      </c>
      <c r="D6" s="11">
        <v>0.2</v>
      </c>
      <c r="E6" t="s">
        <v>34</v>
      </c>
      <c r="F6" t="s">
        <v>86</v>
      </c>
    </row>
    <row r="7">
      <c r="A7">
        <v>1</v>
      </c>
      <c r="B7" t="s">
        <v>107</v>
      </c>
      <c r="C7" t="s">
        <v>103</v>
      </c>
      <c r="D7" s="11">
        <v>0.065</v>
      </c>
      <c r="E7" t="s">
        <v>34</v>
      </c>
      <c r="F7" t="s">
        <v>47</v>
      </c>
    </row>
    <row r="8">
      <c r="A8">
        <v>1</v>
      </c>
      <c r="B8" t="s">
        <v>108</v>
      </c>
      <c r="C8" t="s">
        <v>103</v>
      </c>
      <c r="D8" s="11">
        <v>0.001</v>
      </c>
      <c r="E8" t="s">
        <v>34</v>
      </c>
      <c r="F8" t="s">
        <v>47</v>
      </c>
    </row>
    <row r="9">
      <c r="A9">
        <v>1</v>
      </c>
      <c r="B9" t="s">
        <v>109</v>
      </c>
      <c r="C9" t="s">
        <v>103</v>
      </c>
      <c r="D9" s="11">
        <v>10</v>
      </c>
      <c r="E9" t="s">
        <v>38</v>
      </c>
      <c r="F9" t="s">
        <v>52</v>
      </c>
    </row>
    <row r="10">
      <c r="A10">
        <v>1</v>
      </c>
      <c r="B10" t="s">
        <v>110</v>
      </c>
      <c r="C10" t="s">
        <v>103</v>
      </c>
      <c r="D10" s="11">
        <v>1</v>
      </c>
      <c r="E10" t="s">
        <v>38</v>
      </c>
      <c r="F10" t="s">
        <v>65</v>
      </c>
    </row>
    <row r="11">
      <c r="A11">
        <v>1</v>
      </c>
      <c r="B11" t="s">
        <v>111</v>
      </c>
      <c r="C11" t="s">
        <v>103</v>
      </c>
      <c r="D11" s="11">
        <v>0.45</v>
      </c>
      <c r="E11" t="s">
        <v>34</v>
      </c>
      <c r="F11" t="s">
        <v>59</v>
      </c>
    </row>
    <row r="12">
      <c r="A12">
        <v>1</v>
      </c>
      <c r="B12" t="s">
        <v>112</v>
      </c>
      <c r="C12" t="s">
        <v>100</v>
      </c>
      <c r="D12" s="11">
        <v>5</v>
      </c>
      <c r="E12" t="s">
        <v>38</v>
      </c>
      <c r="F12" t="s">
        <v>113</v>
      </c>
    </row>
    <row r="13">
      <c r="A13">
        <v>2</v>
      </c>
      <c r="B13" t="s">
        <v>114</v>
      </c>
      <c r="C13" t="s">
        <v>103</v>
      </c>
      <c r="D13" s="11">
        <v>4.875</v>
      </c>
      <c r="E13" t="s">
        <v>38</v>
      </c>
      <c r="F13" t="s">
        <v>37</v>
      </c>
    </row>
    <row r="14">
      <c r="A14">
        <v>2</v>
      </c>
      <c r="B14" t="s">
        <v>115</v>
      </c>
      <c r="C14" t="s">
        <v>103</v>
      </c>
      <c r="D14" s="11">
        <v>0.125</v>
      </c>
      <c r="E14" t="s">
        <v>34</v>
      </c>
      <c r="F14" t="s">
        <v>62</v>
      </c>
    </row>
    <row r="15">
      <c r="A15">
        <v>1</v>
      </c>
      <c r="B15" t="s">
        <v>116</v>
      </c>
      <c r="C15" t="s">
        <v>100</v>
      </c>
      <c r="D15" s="11">
        <v>4</v>
      </c>
      <c r="E15" t="s">
        <v>38</v>
      </c>
      <c r="F15" t="s">
        <v>113</v>
      </c>
    </row>
    <row r="16">
      <c r="A16">
        <v>2</v>
      </c>
      <c r="B16" t="s">
        <v>114</v>
      </c>
      <c r="C16" t="s">
        <v>103</v>
      </c>
      <c r="D16" s="11">
        <v>3.9</v>
      </c>
      <c r="E16" t="s">
        <v>38</v>
      </c>
      <c r="F16" t="s">
        <v>37</v>
      </c>
    </row>
    <row r="17">
      <c r="A17">
        <v>2</v>
      </c>
      <c r="B17" t="s">
        <v>115</v>
      </c>
      <c r="C17" t="s">
        <v>103</v>
      </c>
      <c r="D17" s="11">
        <v>0.1</v>
      </c>
      <c r="E17" t="s">
        <v>34</v>
      </c>
      <c r="F17" t="s">
        <v>62</v>
      </c>
    </row>
    <row r="18">
      <c r="A18">
        <v>1</v>
      </c>
      <c r="B18" t="s">
        <v>117</v>
      </c>
      <c r="C18" t="s">
        <v>103</v>
      </c>
      <c r="D18" s="11">
        <v>0.073</v>
      </c>
      <c r="E18" t="s">
        <v>34</v>
      </c>
      <c r="F18" t="s">
        <v>77</v>
      </c>
    </row>
    <row r="19">
      <c r="A19">
        <v>1</v>
      </c>
      <c r="B19" t="s">
        <v>118</v>
      </c>
      <c r="C19" t="s">
        <v>103</v>
      </c>
      <c r="D19" s="11">
        <v>0.007</v>
      </c>
      <c r="E19" t="s">
        <v>34</v>
      </c>
      <c r="F19" t="s">
        <v>44</v>
      </c>
    </row>
    <row r="20">
      <c r="A20">
        <v>1</v>
      </c>
      <c r="B20" t="s">
        <v>119</v>
      </c>
      <c r="C20" t="s">
        <v>103</v>
      </c>
      <c r="D20" s="11">
        <v>3</v>
      </c>
      <c r="E20" t="s">
        <v>34</v>
      </c>
      <c r="F20" t="s">
        <v>33</v>
      </c>
    </row>
    <row r="21">
      <c r="A21">
        <v>1</v>
      </c>
      <c r="B21" t="s">
        <v>120</v>
      </c>
      <c r="C21" t="s">
        <v>103</v>
      </c>
      <c r="D21" s="11">
        <v>2.3</v>
      </c>
      <c r="E21" t="s">
        <v>34</v>
      </c>
      <c r="F21" t="s">
        <v>56</v>
      </c>
    </row>
    <row r="22">
      <c r="A22">
        <v>1</v>
      </c>
      <c r="B22" t="s">
        <v>121</v>
      </c>
      <c r="C22" t="s">
        <v>100</v>
      </c>
      <c r="D22" s="11">
        <v>75</v>
      </c>
      <c r="E22" t="s">
        <v>24</v>
      </c>
      <c r="F22" t="s">
        <v>122</v>
      </c>
    </row>
    <row r="23">
      <c r="A23">
        <v>1</v>
      </c>
      <c r="B23" t="s">
        <v>121</v>
      </c>
      <c r="C23" t="s">
        <v>100</v>
      </c>
      <c r="D23" s="11">
        <v>75</v>
      </c>
      <c r="E23" t="s">
        <v>24</v>
      </c>
      <c r="F23" t="s">
        <v>122</v>
      </c>
    </row>
    <row r="24">
      <c r="A24">
        <v>2</v>
      </c>
      <c r="B24" t="s">
        <v>123</v>
      </c>
      <c r="C24" t="s">
        <v>103</v>
      </c>
      <c r="D24" s="11">
        <v>3</v>
      </c>
      <c r="E24" t="s">
        <v>34</v>
      </c>
      <c r="F24" t="s">
        <v>89</v>
      </c>
    </row>
    <row r="25">
      <c r="A25">
        <v>2</v>
      </c>
      <c r="B25" t="s">
        <v>123</v>
      </c>
      <c r="C25" t="s">
        <v>103</v>
      </c>
      <c r="D25" s="11">
        <v>3</v>
      </c>
      <c r="E25" t="s">
        <v>34</v>
      </c>
      <c r="F25" t="s">
        <v>89</v>
      </c>
    </row>
    <row r="26">
      <c r="A26">
        <v>2</v>
      </c>
      <c r="B26" t="s">
        <v>124</v>
      </c>
      <c r="C26" t="s">
        <v>103</v>
      </c>
      <c r="D26" s="11">
        <v>0.15</v>
      </c>
      <c r="E26" t="s">
        <v>34</v>
      </c>
      <c r="F26" t="s">
        <v>68</v>
      </c>
    </row>
    <row r="27">
      <c r="A27">
        <v>2</v>
      </c>
      <c r="B27" t="s">
        <v>124</v>
      </c>
      <c r="C27" t="s">
        <v>103</v>
      </c>
      <c r="D27" s="11">
        <v>0.15</v>
      </c>
      <c r="E27" t="s">
        <v>34</v>
      </c>
      <c r="F27" t="s">
        <v>68</v>
      </c>
    </row>
    <row r="28">
      <c r="A28">
        <v>2</v>
      </c>
      <c r="B28" t="s">
        <v>125</v>
      </c>
      <c r="C28" t="s">
        <v>103</v>
      </c>
      <c r="D28" s="11">
        <v>0.075</v>
      </c>
      <c r="E28" t="s">
        <v>34</v>
      </c>
      <c r="F28" t="s">
        <v>83</v>
      </c>
    </row>
    <row r="29">
      <c r="A29">
        <v>2</v>
      </c>
      <c r="B29" t="s">
        <v>125</v>
      </c>
      <c r="C29" t="s">
        <v>103</v>
      </c>
      <c r="D29" s="11">
        <v>0.075</v>
      </c>
      <c r="E29" t="s">
        <v>34</v>
      </c>
      <c r="F29" t="s">
        <v>83</v>
      </c>
    </row>
    <row r="30">
      <c r="A30">
        <v>2</v>
      </c>
      <c r="B30" t="s">
        <v>126</v>
      </c>
      <c r="C30" t="s">
        <v>103</v>
      </c>
      <c r="D30" s="11">
        <v>0.008</v>
      </c>
      <c r="E30" t="s">
        <v>34</v>
      </c>
      <c r="F30" t="s">
        <v>77</v>
      </c>
    </row>
    <row r="31">
      <c r="A31">
        <v>2</v>
      </c>
      <c r="B31" t="s">
        <v>126</v>
      </c>
      <c r="C31" t="s">
        <v>103</v>
      </c>
      <c r="D31" s="11">
        <v>0.008</v>
      </c>
      <c r="E31" t="s">
        <v>34</v>
      </c>
      <c r="F31" t="s">
        <v>77</v>
      </c>
    </row>
    <row r="32">
      <c r="A32">
        <v>1</v>
      </c>
      <c r="B32" t="s">
        <v>117</v>
      </c>
      <c r="C32" t="s">
        <v>103</v>
      </c>
      <c r="D32" s="11">
        <v>0.073</v>
      </c>
      <c r="E32" t="s">
        <v>34</v>
      </c>
      <c r="F32" t="s">
        <v>77</v>
      </c>
    </row>
    <row r="33">
      <c r="A33">
        <v>1</v>
      </c>
      <c r="B33" t="s">
        <v>127</v>
      </c>
      <c r="C33" t="s">
        <v>103</v>
      </c>
      <c r="D33" s="11">
        <v>0.05</v>
      </c>
      <c r="E33" t="s">
        <v>34</v>
      </c>
      <c r="F33" t="s">
        <v>41</v>
      </c>
    </row>
    <row r="34">
      <c r="A34">
        <v>1</v>
      </c>
      <c r="B34" t="s">
        <v>128</v>
      </c>
      <c r="C34" t="s">
        <v>103</v>
      </c>
      <c r="D34" s="11">
        <v>5</v>
      </c>
      <c r="E34" t="s">
        <v>24</v>
      </c>
      <c r="F34" t="s">
        <v>80</v>
      </c>
    </row>
    <row r="35">
      <c r="A35">
        <v>1</v>
      </c>
      <c r="B35" t="s">
        <v>129</v>
      </c>
      <c r="C35" t="s">
        <v>103</v>
      </c>
      <c r="D35" s="11">
        <v>0.3</v>
      </c>
      <c r="E35" t="s">
        <v>34</v>
      </c>
      <c r="F35" t="s">
        <v>71</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130</v>
      </c>
      <c r="B1" t="s" s="2">
        <v>131</v>
      </c>
      <c r="C1" t="s" s="2">
        <v>132</v>
      </c>
      <c r="D1" t="s" s="2">
        <v>133</v>
      </c>
      <c r="E1" t="s" s="2">
        <v>134</v>
      </c>
      <c r="F1" t="s" s="2">
        <v>135</v>
      </c>
    </row>
    <row r="2">
      <c r="A2" t="s">
        <v>2</v>
      </c>
      <c r="B2">
        <v>1</v>
      </c>
      <c r="C2"/>
      <c r="D2" t="inlineStr" s="14">
        <is>
          <t>Mise en place du poste de travail — Verifiez les DLC, pesez les denrees, selectionnez le materiel necessaire. Lavez et desinfectez le materiel et le poste de travail en suivant les protocoles.</t>
        </is>
      </c>
      <c r="E2" t="s" s="14"/>
      <c r="F2"/>
    </row>
    <row r="3">
      <c r="A3" t="s">
        <v>2</v>
      </c>
      <c r="B3">
        <v>2</v>
      </c>
      <c r="C3"/>
      <c r="D3" t="inlineStr" s="14">
        <is>
          <t>Preparations preliminaires — Habillez et parez les portions de volaille. Reservez au froid. Epluchez, lavez et desinfectez les carottes suivant la procedure. Emincez et reservez. Lavez et desinfectez les aromates et le persil. Hachez le persil. Reservez au froid. Detaillez la poitrine fraiche en lardons. Reservez les lardons au froid dans un bac GN 1/1 H 45 perfore, en prevision de leur cuisson. Deconditionnez la boite de champignons en suivant la procedure. Egouttez les champignons dans un bac GN 1/1 H 45 perfore, en prenant soin de recuperer le jus des champignons dans une calotte. Reservez au froid en attente d'utilisation. Realisez le fond de volaille et le fond brun lie de volaille, a partir de fonds deshydrates, en se rapportant aux recommandations du fabricant. Reservez au chaud.</t>
        </is>
      </c>
      <c r="E3" t="s" s="14"/>
      <c r="F3"/>
    </row>
    <row r="4">
      <c r="A4" t="s">
        <v>2</v>
      </c>
      <c r="B4">
        <v>3</v>
      </c>
      <c r="C4"/>
      <c r="D4" t="inlineStr" s="14">
        <is>
          <t>Faire mariner les morceaux de coq — La veille : dans un bac GN 2/1 H 250 en polycarbonate, mettez les morceaux de coq en couches alternees avec la garniture aromatique de la marinade. Mouillez avec le vin rouge. Couvrez et indiquez sur le couvercle la tracabilite du coq et le jour de la mise en marinade. Reservez au froid.</t>
        </is>
      </c>
      <c r="E4" t="s" s="14"/>
      <c r="F4"/>
    </row>
    <row r="5">
      <c r="A5" t="s">
        <v>2</v>
      </c>
      <c r="B5">
        <v>4</v>
      </c>
      <c r="C5"/>
      <c r="D5" t="inlineStr" s="14">
        <is>
          <t>Marquer la cuisson du coq — Egouttez et reservez separement les morceaux, les legumes et le liquide de la marinade. Epongiez et assaisonnez les morceaux. Faites-les revenir vivement a l'huile dans la sauteuse. Egouttez les morceaux dans un bac GN perfore double d'un bac plein pour en eliminer la graisse de cuisson. Faites revenir la garniture aromatique. Reservez avec les morceaux de coq. Mettez les morceaux et la garniture dans la sauteuse. Singer en saupoudrant les 450 g de farine sur le coq et la garniture. Melangez et cuisez la farine pendant 5 minutes a couvert. Mouillez avec la marinade. Portez a ebullition 5 minutes pour retirer l'acidite du vin. Ajoutez le fond blanc et le fond brun de volaille lie. Portez a ebullition. Ecumez. Posez la sonde de cuisson dans la jointure d'une cuisse ou d'une aile. Laissez cuire a feu doux, 1h30 environ, selon la qualite de la volaille. En fin de cuisson, atteignez la temperature de +95 degC. Pour la cuisson au four : Procedez comme pour la cuisson en sauteuse. Repartissez les elements du coq au vin dans 5 bacs GN 1/1 H 100. Posez la sonde de cuisson. Couvrez. Cuisez au four, a chaleur mixte a +170 degC, pendant 1h30 a 2h. Atteignez +95 degC a coeur.
NB : On peut aussi proceder comme pour la daube nicoise, c'est-a-dire faire mariner les morceaux de coq avec tous les elements et cuire comme ci-dessus sans faire revenir la viande. Voir la technique de cuisson de la daube a la nicoise.</t>
        </is>
      </c>
      <c r="E5" t="s" s="14"/>
      <c r="F5"/>
    </row>
    <row r="6">
      <c r="A6" t="s">
        <v>2</v>
      </c>
      <c r="B6">
        <v>5</v>
      </c>
      <c r="C6"/>
      <c r="D6" t="inlineStr" s="14">
        <is>
          <t>Preparer la garniture et les elements du decor — Lors de la cuisson du coq : glacez a brun les oignons grelots (voir recette) et passez au four a chaleur seche a +175 degC pendant 5 minutes le bac contenant les lardons. Reservez au chaud. Tranchez le pain en rondelles. Toastiez sur grille de cuisson ou frite. Reservez au chaud.</t>
        </is>
      </c>
      <c r="E6" t="s" s="14"/>
      <c r="F6"/>
    </row>
    <row r="7">
      <c r="A7" t="s">
        <v>2</v>
      </c>
      <c r="B7">
        <v>6</v>
      </c>
      <c r="C7"/>
      <c r="D7" t="inlineStr" s="14">
        <is>
          <t>Decanter le coq — Decantez les morceaux de coq dans 5 bacs GN 1/1 H 100 de service. Ajoutez les champignons, les petits lardons et les oignons grelots glaces a brun.</t>
        </is>
      </c>
      <c r="E7" t="s" s="14"/>
      <c r="F7"/>
    </row>
    <row r="8">
      <c r="A8" t="s">
        <v>2</v>
      </c>
      <c r="B8">
        <v>7</v>
      </c>
      <c r="C8"/>
      <c r="D8" t="inlineStr" s="14">
        <is>
          <t>Terminer la sauce — Dans la sauteuse, reduisez le fond de cuisson au volume (14 L) et a la consistance souhaitee. Rectifiez l'assaisonnement. Passez la sauce au chinois dans un rondeau. Au mixeur, emulsionnez la sauce pour la rendre plus onctueuse.</t>
        </is>
      </c>
      <c r="E8" t="s" s="14"/>
      <c r="F8"/>
    </row>
    <row r="9">
      <c r="A9" t="s">
        <v>2</v>
      </c>
      <c r="B9">
        <v>8</v>
      </c>
      <c r="C9"/>
      <c r="D9" t="inlineStr" s="14">
        <is>
          <t>Dresser et servir — Dressez dans une assiette un morceau de coq et sa garniture, nappez de sauce. Decorez avec les rondelles de pain frites ou toastees. Persiliez le dessus.</t>
        </is>
      </c>
      <c r="E9" t="s" s="14"/>
      <c r="F9"/>
    </row>
    <row r="10">
      <c r="A10" t="s">
        <v>136</v>
      </c>
      <c r="B10">
        <v>1</v>
      </c>
      <c r="C10" t="s">
        <v>137</v>
      </c>
      <c r="D10" t="s" s="14">
        <v>138</v>
      </c>
      <c r="E10" t="s" s="14"/>
      <c r="F10"/>
    </row>
    <row r="11">
      <c r="A11" t="s">
        <v>139</v>
      </c>
      <c r="B11">
        <v>1</v>
      </c>
      <c r="C11" t="s">
        <v>137</v>
      </c>
      <c r="D11" t="s" s="14">
        <v>138</v>
      </c>
      <c r="E11" t="s" s="14"/>
      <c r="F11"/>
    </row>
    <row r="12">
      <c r="A12" t="s">
        <v>140</v>
      </c>
      <c r="B12">
        <v>1</v>
      </c>
      <c r="C12"/>
      <c r="D12" t="inlineStr" s="14">
        <is>
          <t>Mise en place du poste de travail — Verifier les DLC, peser les denrees, selectionner le materiel necessaire. Laver et desinfecter le materiel et le poste de travail en suivant les protocoles.</t>
        </is>
      </c>
      <c r="E12" t="s" s="14"/>
      <c r="F12"/>
    </row>
    <row r="13">
      <c r="A13" t="s">
        <v>140</v>
      </c>
      <c r="B13">
        <v>2</v>
      </c>
      <c r="C13"/>
      <c r="D13" t="s" s="14">
        <v>141</v>
      </c>
      <c r="E13" t="s" s="14"/>
      <c r="F13"/>
    </row>
    <row r="14">
      <c r="A14" t="s">
        <v>140</v>
      </c>
      <c r="B14">
        <v>3</v>
      </c>
      <c r="C14"/>
      <c r="D14" t="inlineStr" s="14">
        <is>
          <t>Pour le glacage a brun — Marquer la cuisson : Prechauffer le four sur la position chaleur seche a +150 degC. Enduire au pinceau, avec le beurre fondu, 2 bacs GN 1/1 H 45. Deposer les oignons grelots dans les deux bacs, de facon a ce qu'ils ne se superposent pas. Mouiller avec de l'eau aux 3/4 de la hauteur des petits oignons. Ajouter le sel fin et le sucre semoule. Etager les deux bacs sur l'echelle de cuisson. Enfourner et cuire a couvert, durant environ 10 a 15 minutes. En cours de cuisson, agiter les bacs, de facon a changer la position des petits oignons, afin d'obtenir une coloration uniforme. Surveiller attentivement la fin de cuisson. En fin de cuisson, l'eau doit etre completement evaporee et les petits oignons doivent avoir une coloration brune. Eventuellement, en fin de cuisson, si le besoin de coloration se faisait sentir, augmenter la chaleur du four a +175 degC quelques instants. Les petits oignons doivent etre au terme de leur cuisson, de couleur brune uniforme (effet produit par le sucre) et brillants (la brillance etant donnee par le beurre).</t>
        </is>
      </c>
      <c r="E14" t="s" s="14"/>
      <c r="F14"/>
    </row>
    <row r="15">
      <c r="A15" t="s">
        <v>140</v>
      </c>
      <c r="B15">
        <v>4</v>
      </c>
      <c r="C15"/>
      <c r="D15" t="s" s="14">
        <v>142</v>
      </c>
      <c r="E15" t="s" s="14"/>
      <c r="F15"/>
    </row>
    <row r="16">
      <c r="A16" t="s">
        <v>140</v>
      </c>
      <c r="B16">
        <v>5</v>
      </c>
      <c r="C16"/>
      <c r="D16" t="inlineStr" s="14">
        <is>
          <t>Pour le glacage a blanc — La technique du glacage a blanc est identique a celle du glacage a brun. Surveiller attentivement le glacage en fin de cuisson pour eviter la coloration. Au besoin, reduire la temperature du four. Les petits oignons doivent etre blancs et brillants au terme de leur cuisson.
NB : les techniques de glacage sont identiques pour les autres legumes (carottes, navets, etc.).</t>
        </is>
      </c>
      <c r="E16" t="s" s="14"/>
      <c r="F1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54"/>
  <cols>
    <col min="1" max="1" width="22" customWidth="1"/>
    <col min="2" max="2" width="52" customWidth="1"/>
    <col min="3" max="3" width="14" customWidth="1"/>
    <col min="4" max="4" width="10" customWidth="1"/>
  </cols>
  <sheetData>
    <row r="1" customHeight="1" ht="24">
      <c r="A1" t="s" s="7">
        <v>143</v>
      </c>
      <c r="B1"/>
      <c r="C1"/>
      <c r="D1"/>
    </row>
    <row r="2">
      <c r="A2" t="str" s="15">
        <f>"GRO_CDC_095 · GRO.VOLAILLE · référence : "&amp;Besoins!B3&amp;" "&amp;Besoins!C3&amp;" · multiplicateur réglable sur la feuille ""Besoins"""</f>
        <v>GRO_CDC_095 · GRO.VOLAILLE · référence : 100 pc · multiplicateur réglable sur la feuille </v>
      </c>
      <c r="B2"/>
      <c r="C2"/>
      <c r="D2"/>
    </row>
    <row r="3">
      <c r="A3"/>
      <c r="B3"/>
      <c r="C3"/>
      <c r="D3"/>
    </row>
    <row r="4">
      <c r="A4" t="s" s="16">
        <v>144</v>
      </c>
      <c r="B4"/>
      <c r="C4"/>
      <c r="D4"/>
    </row>
    <row r="5">
      <c r="A5" t="s" s="17">
        <v>145</v>
      </c>
      <c r="B5" t="str" s="14">
        <f>Procedure!D2</f>
        <v>Mise en place du poste de travail — Verifiez les DLC, pesez les denrees, selectionnez le materiel necessaire. Lavez et desinfectez le materiel et le poste de travail en suivant les protocoles.</v>
      </c>
      <c r="C5"/>
      <c r="D5"/>
    </row>
    <row r="6">
      <c r="A6" t="s" s="17">
        <v>146</v>
      </c>
      <c r="B6" t="str" s="14">
        <f>Procedure!D3</f>
        <v>Preparations preliminaires — Habillez et parez les portions de volaille. Reservez au froid. Epluchez, lavez et desinfectez les carottes suivant la procedure. Emincez et reservez. Lavez et desinfectez les aromates et le persil. Hachez le persil. Reservez au froid. Detaillez la poitrine fraiche en lardons. Reservez les lardons au froid dans un bac GN 1/1 H 45 perfore, en prevision de leur cuisson. Deconditionnez la boite de champignons en suivant la procedure. Egouttez les champignons dans un bac GN 1/1 H 45 perfore, en prenant soin de recuperer le jus des champignons dans une calotte. Reservez au froid en attente d'utilisation. Realisez le fond de volaille et le fond brun lie de volaille, a partir de fonds deshydrates, en se rapportant aux recommandations du fabricant. Reservez au chaud.</v>
      </c>
      <c r="C6"/>
      <c r="D6"/>
    </row>
    <row r="7">
      <c r="A7"/>
      <c r="B7" t="str">
        <f>Besoins!B27</f>
        <v>Découpes de coq sciées UE</v>
      </c>
      <c r="C7" s="11">
        <f>Besoins!E27</f>
        <v>25</v>
      </c>
      <c r="D7" t="str">
        <f>Besoins!F27</f>
        <v>kg</v>
      </c>
    </row>
    <row r="8">
      <c r="A8"/>
      <c r="B8" t="str">
        <f>Besoins!B19</f>
        <v>CAROTTE France extra colis 12kg</v>
      </c>
      <c r="C8" s="11">
        <f>Besoins!E19</f>
        <v>2</v>
      </c>
      <c r="D8" t="str">
        <f>Besoins!F19</f>
        <v>kg</v>
      </c>
    </row>
    <row r="9">
      <c r="A9"/>
      <c r="B9" t="s">
        <v>147</v>
      </c>
      <c r="C9" s="11">
        <f>'Besoins'!$B$2*5</f>
        <v>5</v>
      </c>
      <c r="D9" t="s">
        <v>38</v>
      </c>
    </row>
    <row r="10">
      <c r="A10"/>
      <c r="B10" t="s">
        <v>148</v>
      </c>
      <c r="C10" s="11">
        <f>'Besoins'!$B$2*4</f>
        <v>4</v>
      </c>
      <c r="D10" t="s">
        <v>38</v>
      </c>
    </row>
    <row r="11">
      <c r="A11"/>
      <c r="B11" t="str">
        <f>Besoins!B7</f>
        <v>Poitrine fumée n°1</v>
      </c>
      <c r="C11" s="11">
        <f>Besoins!E7</f>
        <v>3</v>
      </c>
      <c r="D11" t="str">
        <f>Besoins!F7</f>
        <v>kg</v>
      </c>
    </row>
    <row r="12">
      <c r="A12"/>
      <c r="B12" t="str">
        <f>Besoins!B14</f>
        <v>Champignons hôtel pieds morceaux boîte 5/1</v>
      </c>
      <c r="C12" s="11">
        <f>Besoins!E14</f>
        <v>2.3</v>
      </c>
      <c r="D12" t="str">
        <f>Besoins!F14</f>
        <v>kg</v>
      </c>
    </row>
    <row r="13">
      <c r="A13"/>
      <c r="B13" t="str">
        <f>Besoins!B20</f>
        <v>PERSIL simple France botte</v>
      </c>
      <c r="C13" s="11">
        <f>Besoins!E20</f>
        <v>0.3</v>
      </c>
      <c r="D13" t="str">
        <f>Besoins!F20</f>
        <v>kg</v>
      </c>
    </row>
    <row r="14">
      <c r="A14" t="s" s="17">
        <v>149</v>
      </c>
      <c r="B14" t="str" s="14">
        <f>Procedure!D4</f>
        <v>Faire mariner les morceaux de coq — La veille : dans un bac GN 2/1 H 250 en polycarbonate, mettez les morceaux de coq en couches alternees avec la garniture aromatique de la marinade. Mouillez avec le vin rouge. Couvrez et indiquez sur le couvercle la tracabilite du coq et le jour de la mise en marinade. Reservez au froid.</v>
      </c>
      <c r="C14"/>
      <c r="D14"/>
    </row>
    <row r="15">
      <c r="A15"/>
      <c r="B15" t="str">
        <f>Besoins!B11</f>
        <v>Laurier sauce feuilles</v>
      </c>
      <c r="C15" s="11">
        <f>Besoins!E11</f>
        <v>0.001</v>
      </c>
      <c r="D15" t="str">
        <f>Besoins!F11</f>
        <v>kg</v>
      </c>
    </row>
    <row r="16">
      <c r="A16"/>
      <c r="B16" t="str">
        <f>Besoins!B13</f>
        <v>Vin rouge bib 10L UE</v>
      </c>
      <c r="C16" s="11">
        <f>Besoins!E13</f>
        <v>10</v>
      </c>
      <c r="D16" t="str">
        <f>Besoins!F13</f>
        <v>lt</v>
      </c>
    </row>
    <row r="17">
      <c r="A17"/>
      <c r="B17" t="str">
        <f>Besoins!B25</f>
        <v>Oignons émincés surgelés</v>
      </c>
      <c r="C17" s="11">
        <f>Besoins!E25</f>
        <v>2.5</v>
      </c>
      <c r="D17" t="str">
        <f>Besoins!F25</f>
        <v>kg</v>
      </c>
    </row>
    <row r="18">
      <c r="A18"/>
      <c r="B18" t="str">
        <f>Besoins!B24</f>
        <v>Ail haché IQF</v>
      </c>
      <c r="C18" s="11">
        <f>Besoins!E24</f>
        <v>0.2</v>
      </c>
      <c r="D18" t="str">
        <f>Besoins!F24</f>
        <v>kg</v>
      </c>
    </row>
    <row r="19">
      <c r="A19" t="s" s="17">
        <v>150</v>
      </c>
      <c r="B19" t="str" s="14">
        <f>Procedure!D5</f>
        <v>Marquer la cuisson du coq — Egouttez et reservez separement les morceaux, les legumes et le liquide de la marinade. Epongiez et assaisonnez les morceaux. Faites-les revenir vivement a l'huile dans la sauteuse. Egouttez les morceaux dans un bac GN perfore double d'un bac plein pour en eliminer la graisse de cuisson. Faites revenir la garniture aromatique. Reservez avec les morceaux de coq. Mettez les morceaux et la garniture dans la sauteuse. Singer en saupoudrant les 450 g de farine sur le coq et la garniture. Melangez et cuisez la farine pendant 5 minutes a couvert. Mouillez avec la marinade. Portez a ebullition 5 minutes pour retirer l'acidite du vin. Ajoutez le fond blanc et le fond brun de volaille lie. Portez a ebullition. Ecumez. Posez la sonde de cuisson dans la jointure d'une cuisse ou d'une aile. Laissez cuire a feu doux, 1h30 environ, selon la qualite de la volaille. En fin de cuisson, atteignez la temperature de +95 degC. Pour la cuisson au four : Procedez comme pour la cuisson en sauteuse. Repartissez les elements du coq au vin dans 5 bacs GN 1/1 H 100. Posez la sonde de cuisson. Couvrez. Cuisez au four, a chaleur mixte a +170 degC, pendant 1h30 a 2h. Atteignez +95 degC a coeur.
NB : On peut aussi proceder comme pour la daube nicoise, c'est-a-dire faire mariner les morceaux de coq avec tous les elements et cuire comme ci-dessus sans faire revenir la viande. Voir la technique de cuisson de la daube a la nicoise.</v>
      </c>
      <c r="C19"/>
      <c r="D19"/>
    </row>
    <row r="20">
      <c r="A20"/>
      <c r="B20" t="str">
        <f>Besoins!B10</f>
        <v>Poivre noir moulu</v>
      </c>
      <c r="C20" s="11">
        <f>Besoins!E10</f>
        <v>0.007</v>
      </c>
      <c r="D20" t="str">
        <f>Besoins!F10</f>
        <v>kg</v>
      </c>
    </row>
    <row r="21">
      <c r="A21"/>
      <c r="B21" t="str">
        <f>Besoins!B15</f>
        <v>Farine de blé T55</v>
      </c>
      <c r="C21" s="11">
        <f>Besoins!E15</f>
        <v>0.45</v>
      </c>
      <c r="D21" t="str">
        <f>Besoins!F15</f>
        <v>kg</v>
      </c>
    </row>
    <row r="22">
      <c r="A22"/>
      <c r="B22" t="str">
        <f>Besoins!B17</f>
        <v>Huile de tournesol raffinée vrac</v>
      </c>
      <c r="C22" s="11">
        <f>Besoins!E17</f>
        <v>1</v>
      </c>
      <c r="D22" t="str">
        <f>Besoins!F17</f>
        <v>lt</v>
      </c>
    </row>
    <row r="23">
      <c r="A23"/>
      <c r="B23" t="s">
        <v>151</v>
      </c>
      <c r="C23" s="11">
        <f>'Besoins'!$B$2*0.073</f>
        <v>0.073</v>
      </c>
      <c r="D23" t="s">
        <v>34</v>
      </c>
    </row>
    <row r="24">
      <c r="A24"/>
      <c r="B24" t="s">
        <v>151</v>
      </c>
      <c r="C24" s="11">
        <f>'Besoins'!$B$2*0.073</f>
        <v>0.073</v>
      </c>
      <c r="D24" t="s">
        <v>34</v>
      </c>
    </row>
    <row r="25">
      <c r="A25" t="s" s="17">
        <v>152</v>
      </c>
      <c r="B25" t="str" s="14">
        <f>Procedure!D6</f>
        <v>Preparer la garniture et les elements du decor — Lors de la cuisson du coq : glacez a brun les oignons grelots (voir recette) et passez au four a chaleur seche a +175 degC pendant 5 minutes le bac contenant les lardons. Reservez au chaud. Tranchez le pain en rondelles. Toastiez sur grille de cuisson ou frite. Reservez au chaud.</v>
      </c>
      <c r="C25"/>
      <c r="D25"/>
    </row>
    <row r="26">
      <c r="A26"/>
      <c r="B26" t="s">
        <v>153</v>
      </c>
      <c r="C26" s="11">
        <f>'Besoins'!$B$2*75</f>
        <v>75</v>
      </c>
      <c r="D26" t="s">
        <v>24</v>
      </c>
    </row>
    <row r="27">
      <c r="A27"/>
      <c r="B27" t="s">
        <v>153</v>
      </c>
      <c r="C27" s="11">
        <f>'Besoins'!$B$2*75</f>
        <v>75</v>
      </c>
      <c r="D27" t="s">
        <v>24</v>
      </c>
    </row>
    <row r="28">
      <c r="A28"/>
      <c r="B28" t="str">
        <f>Besoins!B22</f>
        <v>Baguette tradition crue précuite</v>
      </c>
      <c r="C28" s="11">
        <f>Besoins!E22</f>
        <v>5</v>
      </c>
      <c r="D28" t="str">
        <f>Besoins!F22</f>
        <v>pc</v>
      </c>
    </row>
    <row r="29">
      <c r="A29" t="s" s="17">
        <v>154</v>
      </c>
      <c r="B29" t="str" s="14">
        <f>Procedure!D7</f>
        <v>Decanter le coq — Decantez les morceaux de coq dans 5 bacs GN 1/1 H 100 de service. Ajoutez les champignons, les petits lardons et les oignons grelots glaces a brun.</v>
      </c>
      <c r="C29"/>
      <c r="D29"/>
    </row>
    <row r="30">
      <c r="A30" t="s" s="17">
        <v>155</v>
      </c>
      <c r="B30" t="str" s="14">
        <f>Procedure!D8</f>
        <v>Terminer la sauce — Dans la sauteuse, reduisez le fond de cuisson au volume (14 L) et a la consistance souhaitee. Rectifiez l'assaisonnement. Passez la sauce au chinois dans un rondeau. Au mixeur, emulsionnez la sauce pour la rendre plus onctueuse.</v>
      </c>
      <c r="C30"/>
      <c r="D30"/>
    </row>
    <row r="31">
      <c r="A31" t="s" s="17">
        <v>156</v>
      </c>
      <c r="B31" t="str" s="14">
        <f>Procedure!D9</f>
        <v>Dresser et servir — Dressez dans une assiette un morceau de coq et sa garniture, nappez de sauce. Decorez avec les rondelles de pain frites ou toastees. Persiliez le dessus.</v>
      </c>
      <c r="C31"/>
      <c r="D31"/>
    </row>
    <row r="32">
      <c r="A32"/>
      <c r="B32"/>
      <c r="C32"/>
      <c r="D32"/>
    </row>
    <row r="33">
      <c r="A33" t="s" s="16">
        <v>157</v>
      </c>
      <c r="B33"/>
      <c r="C33"/>
      <c r="D33"/>
    </row>
    <row r="34">
      <c r="A34" t="s" s="17">
        <v>145</v>
      </c>
      <c r="B34" t="str" s="14">
        <f>"[DISSOUDRE] "&amp;Procedure!D10</f>
        <v>[DISSOUDRE] Délayer la poudre dans l'eau froide en fouettant, puis porter à ébullition en remuant régulièrement.</v>
      </c>
      <c r="C34"/>
      <c r="D34"/>
    </row>
    <row r="35">
      <c r="A35"/>
      <c r="B35" t="s">
        <v>158</v>
      </c>
      <c r="C35" s="11">
        <f>'Besoins'!$B$2*4.875</f>
        <v>4.875</v>
      </c>
      <c r="D35" t="s">
        <v>38</v>
      </c>
    </row>
    <row r="36">
      <c r="A36"/>
      <c r="B36" t="s">
        <v>159</v>
      </c>
      <c r="C36" s="11">
        <f>'Besoins'!$B$2*0.125</f>
        <v>0.125</v>
      </c>
      <c r="D36" t="s">
        <v>34</v>
      </c>
    </row>
    <row r="37">
      <c r="A37"/>
      <c r="B37"/>
      <c r="C37"/>
      <c r="D37"/>
    </row>
    <row r="38">
      <c r="A38" t="s" s="16">
        <v>160</v>
      </c>
      <c r="B38"/>
      <c r="C38"/>
      <c r="D38"/>
    </row>
    <row r="39">
      <c r="A39" t="s" s="17">
        <v>145</v>
      </c>
      <c r="B39" t="str" s="14">
        <f>"[DISSOUDRE] "&amp;Procedure!D11</f>
        <v>[DISSOUDRE] Délayer la poudre dans l'eau froide en fouettant, puis porter à ébullition en remuant régulièrement.</v>
      </c>
      <c r="C39"/>
      <c r="D39"/>
    </row>
    <row r="40">
      <c r="A40"/>
      <c r="B40" t="s">
        <v>158</v>
      </c>
      <c r="C40" s="11">
        <f>'Besoins'!$B$2*3.9</f>
        <v>3.9</v>
      </c>
      <c r="D40" t="s">
        <v>38</v>
      </c>
    </row>
    <row r="41">
      <c r="A41"/>
      <c r="B41" t="s">
        <v>159</v>
      </c>
      <c r="C41" s="11">
        <f>'Besoins'!$B$2*0.1</f>
        <v>0.1</v>
      </c>
      <c r="D41" t="s">
        <v>34</v>
      </c>
    </row>
    <row r="42">
      <c r="A42"/>
      <c r="B42"/>
      <c r="C42"/>
      <c r="D42"/>
    </row>
    <row r="43">
      <c r="A43" t="s" s="16">
        <v>161</v>
      </c>
      <c r="B43"/>
      <c r="C43"/>
      <c r="D43"/>
    </row>
    <row r="44">
      <c r="A44" t="s" s="17">
        <v>145</v>
      </c>
      <c r="B44" t="str" s="14">
        <f>Procedure!D12</f>
        <v>Mise en place du poste de travail — Verifier les DLC, peser les denrees, selectionner le materiel necessaire. Laver et desinfecter le materiel et le poste de travail en suivant les protocoles.</v>
      </c>
      <c r="C44"/>
      <c r="D44"/>
    </row>
    <row r="45">
      <c r="A45" t="s" s="17">
        <v>146</v>
      </c>
      <c r="B45" t="str" s="14">
        <f>Procedure!D13</f>
        <v>Preparations preliminaires — Deconditionner les petits oignons grelots suivant la procedure. Dans une calotte, faire fondre le beurre.</v>
      </c>
      <c r="C45"/>
      <c r="D45"/>
    </row>
    <row r="46">
      <c r="A46"/>
      <c r="B46" t="s">
        <v>162</v>
      </c>
      <c r="C46" s="11">
        <f>'Besoins'!$B$2*3</f>
        <v>3</v>
      </c>
      <c r="D46" t="s">
        <v>34</v>
      </c>
    </row>
    <row r="47">
      <c r="A47"/>
      <c r="B47" t="s">
        <v>163</v>
      </c>
      <c r="C47" s="11">
        <f>'Besoins'!$B$2*0.15</f>
        <v>0.15</v>
      </c>
      <c r="D47" t="s">
        <v>34</v>
      </c>
    </row>
    <row r="48">
      <c r="A48" t="s" s="17">
        <v>149</v>
      </c>
      <c r="B48" t="str" s="14">
        <f>Procedure!D14</f>
        <v>Pour le glacage a brun — Marquer la cuisson : Prechauffer le four sur la position chaleur seche a +150 degC. Enduire au pinceau, avec le beurre fondu, 2 bacs GN 1/1 H 45. Deposer les oignons grelots dans les deux bacs, de facon a ce qu'ils ne se superposent pas. Mouiller avec de l'eau aux 3/4 de la hauteur des petits oignons. Ajouter le sel fin et le sucre semoule. Etager les deux bacs sur l'echelle de cuisson. Enfourner et cuire a couvert, durant environ 10 a 15 minutes. En cours de cuisson, agiter les bacs, de facon a changer la position des petits oignons, afin d'obtenir une coloration uniforme. Surveiller attentivement la fin de cuisson. En fin de cuisson, l'eau doit etre completement evaporee et les petits oignons doivent avoir une coloration brune. Eventuellement, en fin de cuisson, si le besoin de coloration se faisait sentir, augmenter la chaleur du four a +175 degC quelques instants. Les petits oignons doivent etre au terme de leur cuisson, de couleur brune uniforme (effet produit par le sucre) et brillants (la brillance etant donnee par le beurre).</v>
      </c>
      <c r="C48"/>
      <c r="D48"/>
    </row>
    <row r="49">
      <c r="A49"/>
      <c r="B49" t="s">
        <v>164</v>
      </c>
      <c r="C49" s="11">
        <f>'Besoins'!$B$2*0.075</f>
        <v>0.075</v>
      </c>
      <c r="D49" t="s">
        <v>34</v>
      </c>
    </row>
    <row r="50">
      <c r="A50"/>
      <c r="B50" t="s">
        <v>151</v>
      </c>
      <c r="C50" s="11">
        <f>'Besoins'!$B$2*0.0075</f>
        <v>0.0075</v>
      </c>
      <c r="D50" t="s">
        <v>34</v>
      </c>
    </row>
    <row r="51">
      <c r="A51" t="s" s="17">
        <v>150</v>
      </c>
      <c r="B51" t="str" s="14">
        <f>Procedure!D15</f>
        <v>Decanter — Debarrasser delicatement les petits oignons directement sur le plat a garnir, ou bien reserver dans le bac de cuisson en attente d'utilisation.</v>
      </c>
      <c r="C51"/>
      <c r="D51"/>
    </row>
    <row r="52">
      <c r="A52" t="s" s="17">
        <v>152</v>
      </c>
      <c r="B52" t="str" s="14">
        <f>Procedure!D16</f>
        <v>Pour le glacage a blanc — La technique du glacage a blanc est identique a celle du glacage a brun. Surveiller attentivement le glacage en fin de cuisson pour eviter la coloration. Au besoin, reduire la temperature du four. Les petits oignons doivent etre blancs et brillants au terme de leur cuisson.
NB : les techniques de glacage sont identiques pour les autres legumes (carottes, navets, etc.).</v>
      </c>
      <c r="C52"/>
      <c r="D52"/>
    </row>
    <row r="53">
      <c r="A53"/>
      <c r="B53"/>
      <c r="C53"/>
      <c r="D53"/>
    </row>
    <row r="54">
      <c r="A54" t="s" s="18">
        <v>21</v>
      </c>
      <c r="B54"/>
      <c r="C54"/>
      <c r="D54"/>
    </row>
  </sheetData>
  <sheetProtection sheet="1" formatRows="0" formatColumns="0"/>
  <mergeCells count="22">
    <mergeCell ref="A1:D1"/>
    <mergeCell ref="A2:D2"/>
    <mergeCell ref="A4:D4"/>
    <mergeCell ref="B5:D5"/>
    <mergeCell ref="B6:D6"/>
    <mergeCell ref="B14:D14"/>
    <mergeCell ref="B19:D19"/>
    <mergeCell ref="B25:D25"/>
    <mergeCell ref="B29:D29"/>
    <mergeCell ref="B30:D30"/>
    <mergeCell ref="B31:D31"/>
    <mergeCell ref="A33:D33"/>
    <mergeCell ref="B34:D34"/>
    <mergeCell ref="A38:D38"/>
    <mergeCell ref="B39:D39"/>
    <mergeCell ref="A43:D43"/>
    <mergeCell ref="B44:D44"/>
    <mergeCell ref="B45:D45"/>
    <mergeCell ref="B48:D48"/>
    <mergeCell ref="B51:D51"/>
    <mergeCell ref="B52:D52"/>
    <mergeCell ref="A54:D5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2026-09-15T21:57:42Z</dcterms:created>
  <dc:title>COQ AU VIN</dc:title>
  <dc:subject/>
  <dc:creator>CUIS.web</dc:creator>
  <cp:lastModifiedBy/>
  <cp:keywords/>
  <dc:description>Export automatique — moteur récursif d'origine : Bernard Vandendaele</dc:description>
  <cp:category/>
  <dc:language>en-US</dc:language>
  <dcterms:modified xsi:type="dcterms:W3CDTF">2026-09-15T21:57:42Z</dcterms:modified>
  <cp:revision>1</cp:revision>
</cp:coreProperties>
</file>