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<sst xmlns="http://schemas.openxmlformats.org/spreadsheetml/2006/main" count="224" uniqueCount="224">
  <si>
    <t>Fiche technique</t>
  </si>
  <si>
    <t>Nom</t>
  </si>
  <si>
    <t>09/12/00</t>
  </si>
  <si>
    <t>Code</t>
  </si>
  <si>
    <t>00001133</t>
  </si>
  <si>
    <t>Classe</t>
  </si>
  <si>
    <t>FICHE DE TRAVAIL (TRAV.)</t>
  </si>
  <si>
    <t>Statut</t>
  </si>
  <si>
    <t>publie</t>
  </si>
  <si>
    <t>Verrouillée</t>
  </si>
  <si>
    <t>Non</t>
  </si>
  <si>
    <t>Source bibliographique</t>
  </si>
  <si>
    <t>Provenance</t>
  </si>
  <si>
    <t>Quantité de référence</t>
  </si>
  <si>
    <t>1 pc</t>
  </si>
  <si>
    <t>Coût de revient (qt de référence)</t>
  </si>
  <si>
    <t>Coût unitaire</t>
  </si>
  <si>
    <t>Quantité demandée pour cet export</t>
  </si>
  <si>
    <t>Coût de revient total pour cette quantité</t>
  </si>
  <si>
    <t>Export généré le</t>
  </si>
  <si>
    <t>01/08/2026 04:34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</si>
  <si>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</si>
  <si>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</si>
  <si>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</si>
  <si>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</si>
  <si>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</si>
  <si>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</si>
  <si>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</si>
  <si>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</si>
  <si>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</si>
  <si>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</si>
  <si>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00000029</t>
  </si>
  <si>
    <t>AMARETO</t>
  </si>
  <si>
    <t>Alcool</t>
  </si>
  <si>
    <t>lt</t>
  </si>
  <si>
    <t>00000013</t>
  </si>
  <si>
    <t>ESSENCE DE CAF</t>
  </si>
  <si>
    <t>Eléments divers</t>
  </si>
  <si>
    <t>00000002</t>
  </si>
  <si>
    <t>FARINE (FLEUR DE FROMENT)</t>
  </si>
  <si>
    <t>kg</t>
  </si>
  <si>
    <t>00000274</t>
  </si>
  <si>
    <t>GELATINE EN FEUILLES</t>
  </si>
  <si>
    <t>00000001</t>
  </si>
  <si>
    <t>LEVURE SECHE</t>
  </si>
  <si>
    <t>00000048</t>
  </si>
  <si>
    <t>BEURRE</t>
  </si>
  <si>
    <t>Produits frais</t>
  </si>
  <si>
    <t>00000049</t>
  </si>
  <si>
    <t>CREME FRAOECHE</t>
  </si>
  <si>
    <t>00000054</t>
  </si>
  <si>
    <t>CITRON PULCO (JUS)</t>
  </si>
  <si>
    <t>FRUIT FRAIS</t>
  </si>
  <si>
    <t>00000055</t>
  </si>
  <si>
    <t>MASCARPONE</t>
  </si>
  <si>
    <t>Produits laitiers</t>
  </si>
  <si>
    <t>00000047</t>
  </si>
  <si>
    <t>OEUF A3 (PRIX)</t>
  </si>
  <si>
    <t>00000061</t>
  </si>
  <si>
    <t>EAU</t>
  </si>
  <si>
    <t>Matières diverses (à trier)</t>
  </si>
  <si>
    <t>00000033</t>
  </si>
  <si>
    <t>SEL</t>
  </si>
  <si>
    <t>00000012</t>
  </si>
  <si>
    <t>CACAO</t>
  </si>
  <si>
    <t>Chocolats et cacao</t>
  </si>
  <si>
    <t>00000051</t>
  </si>
  <si>
    <t>LAIT</t>
  </si>
  <si>
    <t>00000092</t>
  </si>
  <si>
    <t>papier silicone</t>
  </si>
  <si>
    <t>Petit matériel hôtellier</t>
  </si>
  <si>
    <t>00000004</t>
  </si>
  <si>
    <t>SUCRE (S0)</t>
  </si>
  <si>
    <t>Sucres Mat. prem.</t>
  </si>
  <si>
    <t>00000003</t>
  </si>
  <si>
    <t>SUCRE (S2)</t>
  </si>
  <si>
    <t>Total</t>
  </si>
  <si>
    <t>Niveau</t>
  </si>
  <si>
    <t>Composant</t>
  </si>
  <si>
    <t>Type</t>
  </si>
  <si>
    <t>Quantité (pour 1 pc)</t>
  </si>
  <si>
    <t>journee</t>
  </si>
  <si>
    <t>FICHE DE TRAVAIL</t>
  </si>
  <si>
    <t xml:space="preserve">    ↳ TIRAMISSU (gastro)</t>
  </si>
  <si>
    <t>recette</t>
  </si>
  <si>
    <t>Gâteaux</t>
  </si>
  <si>
    <t xml:space="preserve">        ↳ CRÈME MASCARPONE(B)</t>
  </si>
  <si>
    <t>Appareils divers</t>
  </si>
  <si>
    <t xml:space="preserve">            ↳ CREME FRAOECHE</t>
  </si>
  <si>
    <t>matiere</t>
  </si>
  <si>
    <t xml:space="preserve">            ↳ MASCARPONE</t>
  </si>
  <si>
    <t xml:space="preserve">            ↳ JAUNE D'OEUF (P)</t>
  </si>
  <si>
    <t>Conversions oeufs et ovoproduits</t>
  </si>
  <si>
    <t xml:space="preserve">                ↳ JAUNE D'OEUF (ML)</t>
  </si>
  <si>
    <t xml:space="preserve">                    ↳ OEUF A3 (PRIX)</t>
  </si>
  <si>
    <t xml:space="preserve">            ↳ GELATINE EN FEUILLES (P)</t>
  </si>
  <si>
    <t>Conversions diverses</t>
  </si>
  <si>
    <t xml:space="preserve">                ↳ GELATINE EN FEUILLES</t>
  </si>
  <si>
    <t xml:space="preserve">            ↳ BLANC D'OEUF (P)</t>
  </si>
  <si>
    <t xml:space="preserve">                ↳ BLANC D'OEUF (ML)</t>
  </si>
  <si>
    <t xml:space="preserve">            ↳ SUCRE (S2)</t>
  </si>
  <si>
    <t xml:space="preserve">        ↳ Biscuit cuillère Feuilles(Gastro)</t>
  </si>
  <si>
    <t>Biscuits et génoises</t>
  </si>
  <si>
    <t xml:space="preserve">            ↳ BISCUIT CUILLÈRE</t>
  </si>
  <si>
    <t xml:space="preserve">                ↳ BLANC D'OEUF (P)</t>
  </si>
  <si>
    <t xml:space="preserve">                    ↳ BLANC D'OEUF (ML)</t>
  </si>
  <si>
    <t xml:space="preserve">                        ↳ OEUF A3 (PRIX)</t>
  </si>
  <si>
    <t xml:space="preserve">                ↳ SUCRE (S2)</t>
  </si>
  <si>
    <t xml:space="preserve">                ↳ JAUNE D'OEUF (P)</t>
  </si>
  <si>
    <t xml:space="preserve">                    ↳ JAUNE D'OEUF (ML)</t>
  </si>
  <si>
    <t xml:space="preserve">                ↳ FARINE (FLEUR DE FROMENT)</t>
  </si>
  <si>
    <t xml:space="preserve">            ↳ papier silicone</t>
  </si>
  <si>
    <t xml:space="preserve">        ↳ PUNCH CAFé</t>
  </si>
  <si>
    <t>Jus, coulis et imbibages</t>
  </si>
  <si>
    <t xml:space="preserve">            ↳ ESSENCE DE CAF</t>
  </si>
  <si>
    <t xml:space="preserve">            ↳ AMARETO</t>
  </si>
  <si>
    <t xml:space="preserve">            ↳ EAU</t>
  </si>
  <si>
    <t xml:space="preserve">        ↳ CACAO</t>
  </si>
  <si>
    <t xml:space="preserve">    ↳ TARTE CITRON MERINGUÉE</t>
  </si>
  <si>
    <t>Tartes et tartelettes</t>
  </si>
  <si>
    <t xml:space="preserve">        ↳ TARTE CITRON</t>
  </si>
  <si>
    <t xml:space="preserve">            ↳ FOND DE TARTE,25 CM.</t>
  </si>
  <si>
    <t xml:space="preserve">                ↳ PÂTE À TARTE</t>
  </si>
  <si>
    <t>Pâtes friables (brisée, sablée)</t>
  </si>
  <si>
    <t xml:space="preserve">                    ↳ PÂTE À LEVÉE</t>
  </si>
  <si>
    <t>Pâtes poussées et levées</t>
  </si>
  <si>
    <t xml:space="preserve">                        ↳ LEVURE SECHE</t>
  </si>
  <si>
    <t xml:space="preserve">                        ↳ FARINE (FLEUR DE FROMENT)</t>
  </si>
  <si>
    <t xml:space="preserve">                        ↳ SUCRE (S2)</t>
  </si>
  <si>
    <t xml:space="preserve">                        ↳ SEL</t>
  </si>
  <si>
    <t xml:space="preserve">                        ↳ BEURRE</t>
  </si>
  <si>
    <t xml:space="preserve">                        ↳ OEUF (P)</t>
  </si>
  <si>
    <t xml:space="preserve">                            ↳ OEUF (ml)</t>
  </si>
  <si>
    <t xml:space="preserve">                                ↳ OEUF A3 (PRIX)</t>
  </si>
  <si>
    <t xml:space="preserve">                        ↳ LAIT</t>
  </si>
  <si>
    <t xml:space="preserve">                    ↳ BEURRE</t>
  </si>
  <si>
    <t xml:space="preserve">            ↳ CRÈME CITRON</t>
  </si>
  <si>
    <t xml:space="preserve">                ↳ CITRON PULCO (JUS)</t>
  </si>
  <si>
    <t xml:space="preserve">                ↳ BEURRE</t>
  </si>
  <si>
    <t xml:space="preserve">                ↳ OEUF (P)</t>
  </si>
  <si>
    <t xml:space="preserve">                    ↳ OEUF (ml)</t>
  </si>
  <si>
    <t xml:space="preserve">        ↳ MERINGUE FRAICHE</t>
  </si>
  <si>
    <t>Meringues</t>
  </si>
  <si>
    <t xml:space="preserve">    ↳ Brioche individuelles</t>
  </si>
  <si>
    <t>Pièces individuelles</t>
  </si>
  <si>
    <t xml:space="preserve">        ↳ pâte à BRIOCHE</t>
  </si>
  <si>
    <t xml:space="preserve">            ↳ FARINE (FLEUR DE FROMENT)</t>
  </si>
  <si>
    <t xml:space="preserve">            ↳ SEL</t>
  </si>
  <si>
    <t xml:space="preserve">            ↳ LEVURE SÈCHE (GR)</t>
  </si>
  <si>
    <t>Calcul</t>
  </si>
  <si>
    <t xml:space="preserve">                ↳ LEVURE SECHE</t>
  </si>
  <si>
    <t xml:space="preserve">            ↳ OEUF (P)</t>
  </si>
  <si>
    <t xml:space="preserve">                ↳ OEUF (ml)</t>
  </si>
  <si>
    <t xml:space="preserve">            ↳ BEURRE</t>
  </si>
  <si>
    <t xml:space="preserve">    ↳ TARTE AU SUCRE</t>
  </si>
  <si>
    <t xml:space="preserve">        ↳ FOND DE TARTE,25 CM.</t>
  </si>
  <si>
    <t xml:space="preserve">            ↳ PÂTE À TARTE</t>
  </si>
  <si>
    <t xml:space="preserve">                ↳ PÂTE À LEVÉE</t>
  </si>
  <si>
    <t xml:space="preserve">                    ↳ LEVURE SECHE</t>
  </si>
  <si>
    <t xml:space="preserve">                    ↳ FARINE (FLEUR DE FROMENT)</t>
  </si>
  <si>
    <t xml:space="preserve">                    ↳ SUCRE (S2)</t>
  </si>
  <si>
    <t xml:space="preserve">                    ↳ SEL</t>
  </si>
  <si>
    <t xml:space="preserve">                    ↳ OEUF (P)</t>
  </si>
  <si>
    <t xml:space="preserve">                        ↳ OEUF (ml)</t>
  </si>
  <si>
    <t xml:space="preserve">                            ↳ OEUF A3 (PRIX)</t>
  </si>
  <si>
    <t xml:space="preserve">                    ↳ LAIT</t>
  </si>
  <si>
    <t xml:space="preserve">        ↳ SUCRE (S0)</t>
  </si>
  <si>
    <t xml:space="preserve">        ↳ BEURRE</t>
  </si>
  <si>
    <t xml:space="preserve">        ↳ OEUF (P)</t>
  </si>
  <si>
    <t xml:space="preserve">            ↳ OEUF (ml)</t>
  </si>
  <si>
    <t xml:space="preserve">                ↳ OEUF A3 (PRIX)</t>
  </si>
  <si>
    <t>Recette</t>
  </si>
  <si>
    <t>#</t>
  </si>
  <si>
    <t>Verbe</t>
  </si>
  <si>
    <t>Étape</t>
  </si>
  <si>
    <t>Précision technique</t>
  </si>
  <si>
    <t>Durée</t>
  </si>
  <si>
    <t>Aucune procédure rédigée pour cette fiche.</t>
  </si>
  <si>
    <t>TIRAMISSU (gastro)</t>
  </si>
  <si>
    <t>CRÈME MASCARPONE(B)</t>
  </si>
  <si>
    <t>Biscuit cuillère Feuilles(Gastro)</t>
  </si>
  <si>
    <t>BISCUIT CUILLÈRE</t>
  </si>
  <si>
    <t>PUNCH CAFé</t>
  </si>
  <si>
    <t>TARTE CITRON MERINGUÉE</t>
  </si>
  <si>
    <t>TARTE CITRON</t>
  </si>
  <si>
    <t>FOND DE TARTE,25 CM.</t>
  </si>
  <si>
    <t>PÂTE À TARTE</t>
  </si>
  <si>
    <t>PÂTE À LEVÉE</t>
  </si>
  <si>
    <t>CRÈME CITRON</t>
  </si>
  <si>
    <t>MERINGUE FRAICHE</t>
  </si>
  <si>
    <t>MONTER</t>
  </si>
  <si>
    <t>14 blancs d'œufs en neige</t>
  </si>
  <si>
    <t>Au batteur vitesse moyenne puis rapide</t>
  </si>
  <si>
    <t>COUCHER</t>
  </si>
  <si>
    <t>À la poche selon la forme souhaitée</t>
  </si>
  <si>
    <t>Douille lisse n°10 ou cannelée</t>
  </si>
  <si>
    <t>SÉCHER</t>
  </si>
  <si>
    <t>Au four 90°C porte légèrement entrouverte</t>
  </si>
  <si>
    <t>1h30 à 2h selon épaisseur — la meringue doit sonner creux</t>
  </si>
  <si>
    <t>Brioche individuelles</t>
  </si>
  <si>
    <t>pâte à BRIOCHE</t>
  </si>
  <si>
    <t>LEVURE SÈCHE (GR)</t>
  </si>
  <si>
    <t>TARTE AU SUCRE</t>
  </si>
  <si>
    <t>Fiche technique — 09/12/00</t>
  </si>
  <si>
    <t>09/12/00  00001133</t>
  </si>
  <si>
    <t>↳ TIRAMISSU (gastro)  00001125</t>
  </si>
  <si>
    <t>↳ CRÈME MASCARPONE(B)  00000130</t>
  </si>
  <si>
    <t>↳ Biscuit cuillère Feuilles(Gastro)  00001126</t>
  </si>
  <si>
    <t>↳ BISCUIT CUILLÈRE  00000857</t>
  </si>
  <si>
    <t>↳ PUNCH CAFé  00000131</t>
  </si>
  <si>
    <t>↳ TARTE CITRON MERINGUÉE  00001022</t>
  </si>
  <si>
    <t>↳ TARTE CITRON  00000285</t>
  </si>
  <si>
    <t>↳ FOND DE TARTE,25 CM.  00000784</t>
  </si>
  <si>
    <t>↳ PÂTE À TARTE  00000182</t>
  </si>
  <si>
    <t>↳ PÂTE À LEVÉE  00000527</t>
  </si>
  <si>
    <t>↳ CRÈME CITRON  00000168</t>
  </si>
  <si>
    <t>↳ MERINGUE FRAICHE  00000099</t>
  </si>
  <si>
    <t>1.</t>
  </si>
  <si>
    <t>3.</t>
  </si>
  <si>
    <t>4.</t>
  </si>
  <si>
    <t>↳ Brioche individuelles  00001134</t>
  </si>
  <si>
    <t>↳ pâte à BRIOCHE  00000181</t>
  </si>
  <si>
    <t>↳ LEVURE SÈCHE (GR)  00000299</t>
  </si>
  <si>
    <t>↳ TARTE AU SUCRE  00000195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</si>
</sst>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row>
    <row r="8">
      <c r="A8" t="s">
        <v>12</v>
      </c>
      <c r="B8"/>
    </row>
    <row r="9">
      <c r="A9"/>
      <c r="B9"/>
    </row>
    <row r="10">
      <c r="A10" t="s" s="4">
        <v>13</v>
      </c>
      <c r="B10" t="s" s="4">
        <v>14</v>
      </c>
    </row>
    <row r="11">
      <c r="A11" t="s" s="4">
        <v>15</v>
      </c>
      <c r="B11" s="5">
        <v>265.17274789429</v>
      </c>
    </row>
    <row r="12">
      <c r="A12" t="s" s="4">
        <v>16</v>
      </c>
      <c r="B12" s="5">
        <v>265.17274789429</v>
      </c>
    </row>
    <row r="13">
      <c r="A13"/>
      <c r="B13"/>
    </row>
    <row r="14">
      <c r="A14" t="s" s="6">
        <v>17</v>
      </c>
      <c r="B14" t="s" s="6">
        <v>14</v>
      </c>
    </row>
    <row r="15">
      <c r="A15" t="s" s="6">
        <v>18</v>
      </c>
      <c r="B15" s="7">
        <v>265.17274789429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1</v>
      </c>
      <c r="C3" t="s" s="11">
        <v>24</v>
      </c>
      <c r="D3"/>
      <c r="E3"/>
      <c r="F3"/>
    </row>
    <row r="4">
      <c r="A4" t="s">
        <v>25</v>
      </c>
      <c r="B4" s="12">
        <f>$B$2*B3</f>
        <v>1</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0.125</v>
      </c>
      <c r="E7" s="12">
        <f>D7*$B$2</f>
        <v>0.125</v>
      </c>
      <c r="F7" t="s">
        <v>34</v>
      </c>
      <c r="G7" s="5">
        <f>E7*8.7117142857</f>
        <v>1.088964</v>
      </c>
    </row>
    <row r="8">
      <c r="A8" t="s" s="3">
        <v>35</v>
      </c>
      <c r="B8" t="s">
        <v>36</v>
      </c>
      <c r="C8" t="s">
        <v>37</v>
      </c>
      <c r="D8" s="10">
        <v>0.125</v>
      </c>
      <c r="E8" s="12">
        <f>D8*$B$2</f>
        <v>0.125</v>
      </c>
      <c r="F8" t="s">
        <v>34</v>
      </c>
      <c r="G8" s="5">
        <f>E8*8.6763</f>
        <v>1.084538</v>
      </c>
    </row>
    <row r="9">
      <c r="A9" t="s" s="3">
        <v>38</v>
      </c>
      <c r="B9" t="s">
        <v>39</v>
      </c>
      <c r="C9" t="s">
        <v>37</v>
      </c>
      <c r="D9" s="10">
        <v>12.4</v>
      </c>
      <c r="E9" s="12">
        <f>D9*$B$2</f>
        <v>12.4</v>
      </c>
      <c r="F9" t="s">
        <v>40</v>
      </c>
      <c r="G9" s="5">
        <f>E9*0.022064</f>
        <v>0.273594</v>
      </c>
    </row>
    <row r="10">
      <c r="A10" t="s" s="3">
        <v>41</v>
      </c>
      <c r="B10" t="s">
        <v>42</v>
      </c>
      <c r="C10" t="s">
        <v>37</v>
      </c>
      <c r="D10" s="10">
        <v>10</v>
      </c>
      <c r="E10" s="12">
        <f>D10*$B$2</f>
        <v>10</v>
      </c>
      <c r="F10" t="s">
        <v>40</v>
      </c>
      <c r="G10" s="5">
        <f>E10*16.0945</f>
        <v>160.945</v>
      </c>
    </row>
    <row r="11">
      <c r="A11" t="s" s="3">
        <v>43</v>
      </c>
      <c r="B11" t="s">
        <v>44</v>
      </c>
      <c r="C11" t="s">
        <v>37</v>
      </c>
      <c r="D11" s="10">
        <v>32</v>
      </c>
      <c r="E11" s="12">
        <f>D11*$B$2</f>
        <v>32</v>
      </c>
      <c r="F11" t="s">
        <v>24</v>
      </c>
      <c r="G11" s="5">
        <f>E11*0.20824</f>
        <v>6.66368</v>
      </c>
    </row>
    <row r="12">
      <c r="A12" t="s" s="3">
        <v>45</v>
      </c>
      <c r="B12" t="s">
        <v>46</v>
      </c>
      <c r="C12" t="s">
        <v>47</v>
      </c>
      <c r="D12" s="10">
        <v>8.42</v>
      </c>
      <c r="E12" s="12">
        <f>D12*$B$2</f>
        <v>8.42</v>
      </c>
      <c r="F12" t="s">
        <v>40</v>
      </c>
      <c r="G12" s="5">
        <f>E12*3.9514</f>
        <v>33.270788</v>
      </c>
    </row>
    <row r="13">
      <c r="A13" t="s" s="3">
        <v>48</v>
      </c>
      <c r="B13" t="s">
        <v>49</v>
      </c>
      <c r="C13" t="s">
        <v>47</v>
      </c>
      <c r="D13" s="10">
        <v>0.75</v>
      </c>
      <c r="E13" s="12">
        <f>D13*$B$2</f>
        <v>0.75</v>
      </c>
      <c r="F13" t="s">
        <v>34</v>
      </c>
      <c r="G13" s="5">
        <f>E13*2.5335</f>
        <v>1.900125</v>
      </c>
    </row>
    <row r="14">
      <c r="A14" t="s" s="3">
        <v>50</v>
      </c>
      <c r="B14" t="s">
        <v>51</v>
      </c>
      <c r="C14" t="s">
        <v>52</v>
      </c>
      <c r="D14" s="10">
        <v>0.5</v>
      </c>
      <c r="E14" s="12">
        <f>D14*$B$2</f>
        <v>0.5</v>
      </c>
      <c r="F14" t="s">
        <v>34</v>
      </c>
      <c r="G14" s="5">
        <f>E14*3.6741428571</f>
        <v>1.837071</v>
      </c>
    </row>
    <row r="15">
      <c r="A15" t="s" s="3">
        <v>53</v>
      </c>
      <c r="B15" t="s">
        <v>54</v>
      </c>
      <c r="C15" t="s">
        <v>55</v>
      </c>
      <c r="D15" s="10">
        <v>1</v>
      </c>
      <c r="E15" s="12">
        <f>D15*$B$2</f>
        <v>1</v>
      </c>
      <c r="F15" t="s">
        <v>40</v>
      </c>
      <c r="G15" s="5">
        <f>E15*6.6256</f>
        <v>6.6256</v>
      </c>
    </row>
    <row r="16">
      <c r="A16" t="s" s="3">
        <v>56</v>
      </c>
      <c r="B16" t="s">
        <v>57</v>
      </c>
      <c r="C16" t="s">
        <v>55</v>
      </c>
      <c r="D16" s="10">
        <v>177</v>
      </c>
      <c r="E16" s="12">
        <f>D16*$B$2</f>
        <v>177</v>
      </c>
      <c r="F16" t="s">
        <v>24</v>
      </c>
      <c r="G16" s="5">
        <f>E16*0.27</f>
        <v>47.79</v>
      </c>
    </row>
    <row r="17">
      <c r="A17" t="s" s="3">
        <v>58</v>
      </c>
      <c r="B17" t="s">
        <v>59</v>
      </c>
      <c r="C17" t="s">
        <v>60</v>
      </c>
      <c r="D17" s="10">
        <v>0.25</v>
      </c>
      <c r="E17" s="12">
        <f>D17*$B$2</f>
        <v>0.25</v>
      </c>
      <c r="F17" t="s">
        <v>34</v>
      </c>
      <c r="G17" s="5">
        <f>E17*0.003</f>
        <v>0.00075</v>
      </c>
    </row>
    <row r="18">
      <c r="A18" t="s" s="3">
        <v>61</v>
      </c>
      <c r="B18" t="s">
        <v>62</v>
      </c>
      <c r="C18" t="s">
        <v>60</v>
      </c>
      <c r="D18" s="10">
        <v>0.28</v>
      </c>
      <c r="E18" s="12">
        <f>D18*$B$2</f>
        <v>0.28</v>
      </c>
      <c r="F18" t="s">
        <v>40</v>
      </c>
      <c r="G18" s="5">
        <f>E18*0.186416</f>
        <v>0.052196</v>
      </c>
    </row>
    <row r="19">
      <c r="A19" t="s" s="3">
        <v>63</v>
      </c>
      <c r="B19" t="s">
        <v>64</v>
      </c>
      <c r="C19" t="s">
        <v>65</v>
      </c>
      <c r="D19" s="10">
        <v>0.06</v>
      </c>
      <c r="E19" s="12">
        <f>D19*$B$2</f>
        <v>0.06</v>
      </c>
      <c r="F19" t="s">
        <v>40</v>
      </c>
      <c r="G19" s="5">
        <f>E19*5.6396</f>
        <v>0.338376</v>
      </c>
    </row>
    <row r="20">
      <c r="A20" t="s" s="3">
        <v>66</v>
      </c>
      <c r="B20" t="s">
        <v>67</v>
      </c>
      <c r="C20" t="s">
        <v>55</v>
      </c>
      <c r="D20" s="10">
        <v>0.8</v>
      </c>
      <c r="E20" s="12">
        <f>D20*$B$2</f>
        <v>0.8</v>
      </c>
      <c r="F20" t="s">
        <v>34</v>
      </c>
      <c r="G20" s="5">
        <f>E20*0.5999</f>
        <v>0.47992</v>
      </c>
    </row>
    <row r="21">
      <c r="A21" t="s" s="3">
        <v>68</v>
      </c>
      <c r="B21" t="s">
        <v>69</v>
      </c>
      <c r="C21" t="s">
        <v>70</v>
      </c>
      <c r="D21" s="10">
        <v>2</v>
      </c>
      <c r="E21" s="12">
        <f>D21*$B$2</f>
        <v>2</v>
      </c>
      <c r="F21" t="s">
        <v>24</v>
      </c>
      <c r="G21" s="5">
        <f>E21*0.0632128</f>
        <v>0.126426</v>
      </c>
    </row>
    <row r="22">
      <c r="A22" t="s" s="3">
        <v>71</v>
      </c>
      <c r="B22" t="s">
        <v>72</v>
      </c>
      <c r="C22" t="s">
        <v>73</v>
      </c>
      <c r="D22" s="10">
        <v>0.6</v>
      </c>
      <c r="E22" s="12">
        <f>D22*$B$2</f>
        <v>0.6</v>
      </c>
      <c r="F22" t="s">
        <v>40</v>
      </c>
      <c r="G22" s="5">
        <f>E22*1.0982</f>
        <v>0.65892</v>
      </c>
    </row>
    <row r="23">
      <c r="A23" t="s" s="3">
        <v>74</v>
      </c>
      <c r="B23" t="s">
        <v>75</v>
      </c>
      <c r="C23" t="s">
        <v>73</v>
      </c>
      <c r="D23" s="10">
        <v>2.144</v>
      </c>
      <c r="E23" s="12">
        <f>D23*$B$2</f>
        <v>2.144</v>
      </c>
      <c r="F23" t="s">
        <v>40</v>
      </c>
      <c r="G23" s="5">
        <f>E23*0.95</f>
        <v>2.0368</v>
      </c>
    </row>
    <row r="24">
      <c r="A24"/>
      <c r="B24"/>
      <c r="C24"/>
      <c r="D24"/>
      <c r="E24"/>
      <c r="F24" t="s" s="4">
        <v>76</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2">
        <v>1</v>
      </c>
      <c r="E2" t="s">
        <v>24</v>
      </c>
      <c r="F2" t="s">
        <v>82</v>
      </c>
    </row>
    <row r="3">
      <c r="A3">
        <v>1</v>
      </c>
      <c r="B3" t="s">
        <v>83</v>
      </c>
      <c r="C3" t="s">
        <v>84</v>
      </c>
      <c r="D3" s="12">
        <v>35</v>
      </c>
      <c r="E3" t="s">
        <v>24</v>
      </c>
      <c r="F3" t="s">
        <v>85</v>
      </c>
    </row>
    <row r="4">
      <c r="A4">
        <v>2</v>
      </c>
      <c r="B4" t="s">
        <v>86</v>
      </c>
      <c r="C4" t="s">
        <v>84</v>
      </c>
      <c r="D4" s="12">
        <v>2.6</v>
      </c>
      <c r="E4" t="s">
        <v>40</v>
      </c>
      <c r="F4" t="s">
        <v>87</v>
      </c>
    </row>
    <row r="5">
      <c r="A5">
        <v>3</v>
      </c>
      <c r="B5" t="s">
        <v>88</v>
      </c>
      <c r="C5" t="s">
        <v>89</v>
      </c>
      <c r="D5" s="12">
        <v>0.75</v>
      </c>
      <c r="E5" t="s">
        <v>34</v>
      </c>
      <c r="F5" t="s">
        <v>47</v>
      </c>
    </row>
    <row r="6">
      <c r="A6">
        <v>3</v>
      </c>
      <c r="B6" t="s">
        <v>90</v>
      </c>
      <c r="C6" t="s">
        <v>89</v>
      </c>
      <c r="D6" s="12">
        <v>1</v>
      </c>
      <c r="E6" t="s">
        <v>40</v>
      </c>
      <c r="F6" t="s">
        <v>55</v>
      </c>
    </row>
    <row r="7">
      <c r="A7">
        <v>3</v>
      </c>
      <c r="B7" t="s">
        <v>91</v>
      </c>
      <c r="C7" t="s">
        <v>84</v>
      </c>
      <c r="D7" s="12">
        <v>10</v>
      </c>
      <c r="E7" t="s">
        <v>24</v>
      </c>
      <c r="F7" t="s">
        <v>92</v>
      </c>
    </row>
    <row r="8">
      <c r="A8">
        <v>4</v>
      </c>
      <c r="B8" t="s">
        <v>93</v>
      </c>
      <c r="C8" t="s">
        <v>84</v>
      </c>
      <c r="D8" s="12">
        <v>0.19</v>
      </c>
      <c r="E8" t="s">
        <v>34</v>
      </c>
      <c r="F8" t="s">
        <v>92</v>
      </c>
    </row>
    <row r="9">
      <c r="A9">
        <v>5</v>
      </c>
      <c r="B9" t="s">
        <v>94</v>
      </c>
      <c r="C9" t="s">
        <v>89</v>
      </c>
      <c r="D9" s="12">
        <v>5</v>
      </c>
      <c r="E9" t="s">
        <v>24</v>
      </c>
      <c r="F9" t="s">
        <v>55</v>
      </c>
    </row>
    <row r="10">
      <c r="A10">
        <v>3</v>
      </c>
      <c r="B10" t="s">
        <v>95</v>
      </c>
      <c r="C10" t="s">
        <v>84</v>
      </c>
      <c r="D10" s="12">
        <v>10</v>
      </c>
      <c r="E10" t="s">
        <v>24</v>
      </c>
      <c r="F10" t="s">
        <v>96</v>
      </c>
    </row>
    <row r="11">
      <c r="A11">
        <v>4</v>
      </c>
      <c r="B11" t="s">
        <v>97</v>
      </c>
      <c r="C11" t="s">
        <v>89</v>
      </c>
      <c r="D11" s="12">
        <v>10</v>
      </c>
      <c r="E11" t="s">
        <v>40</v>
      </c>
      <c r="F11" t="s">
        <v>37</v>
      </c>
    </row>
    <row r="12">
      <c r="A12">
        <v>3</v>
      </c>
      <c r="B12" t="s">
        <v>98</v>
      </c>
      <c r="C12" t="s">
        <v>84</v>
      </c>
      <c r="D12" s="12">
        <v>10</v>
      </c>
      <c r="E12" t="s">
        <v>24</v>
      </c>
      <c r="F12" t="s">
        <v>92</v>
      </c>
    </row>
    <row r="13">
      <c r="A13">
        <v>4</v>
      </c>
      <c r="B13" t="s">
        <v>99</v>
      </c>
      <c r="C13" t="s">
        <v>84</v>
      </c>
      <c r="D13" s="12">
        <v>0.36</v>
      </c>
      <c r="E13" t="s">
        <v>34</v>
      </c>
      <c r="F13" t="s">
        <v>92</v>
      </c>
    </row>
    <row r="14">
      <c r="A14">
        <v>5</v>
      </c>
      <c r="B14" t="s">
        <v>94</v>
      </c>
      <c r="C14" t="s">
        <v>89</v>
      </c>
      <c r="D14" s="12">
        <v>5</v>
      </c>
      <c r="E14" t="s">
        <v>24</v>
      </c>
      <c r="F14" t="s">
        <v>55</v>
      </c>
    </row>
    <row r="15">
      <c r="A15">
        <v>3</v>
      </c>
      <c r="B15" t="s">
        <v>100</v>
      </c>
      <c r="C15" t="s">
        <v>89</v>
      </c>
      <c r="D15" s="12">
        <v>0.4</v>
      </c>
      <c r="E15" t="s">
        <v>40</v>
      </c>
      <c r="F15" t="s">
        <v>73</v>
      </c>
    </row>
    <row r="16">
      <c r="A16">
        <v>2</v>
      </c>
      <c r="B16" t="s">
        <v>101</v>
      </c>
      <c r="C16" t="s">
        <v>84</v>
      </c>
      <c r="D16" s="12">
        <v>2</v>
      </c>
      <c r="E16" t="s">
        <v>24</v>
      </c>
      <c r="F16" t="s">
        <v>102</v>
      </c>
    </row>
    <row r="17">
      <c r="A17">
        <v>3</v>
      </c>
      <c r="B17" t="s">
        <v>103</v>
      </c>
      <c r="C17" t="s">
        <v>84</v>
      </c>
      <c r="D17" s="12">
        <v>0.84</v>
      </c>
      <c r="E17" t="s">
        <v>40</v>
      </c>
      <c r="F17" t="s">
        <v>87</v>
      </c>
    </row>
    <row r="18">
      <c r="A18">
        <v>4</v>
      </c>
      <c r="B18" t="s">
        <v>104</v>
      </c>
      <c r="C18" t="s">
        <v>84</v>
      </c>
      <c r="D18" s="12">
        <v>8</v>
      </c>
      <c r="E18" t="s">
        <v>24</v>
      </c>
      <c r="F18" t="s">
        <v>92</v>
      </c>
    </row>
    <row r="19">
      <c r="A19">
        <v>5</v>
      </c>
      <c r="B19" t="s">
        <v>105</v>
      </c>
      <c r="C19" t="s">
        <v>84</v>
      </c>
      <c r="D19" s="12">
        <v>0.288</v>
      </c>
      <c r="E19" t="s">
        <v>34</v>
      </c>
      <c r="F19" t="s">
        <v>92</v>
      </c>
    </row>
    <row r="20">
      <c r="A20">
        <v>6</v>
      </c>
      <c r="B20" t="s">
        <v>106</v>
      </c>
      <c r="C20" t="s">
        <v>89</v>
      </c>
      <c r="D20" s="12">
        <v>4</v>
      </c>
      <c r="E20" t="s">
        <v>24</v>
      </c>
      <c r="F20" t="s">
        <v>55</v>
      </c>
    </row>
    <row r="21">
      <c r="A21">
        <v>4</v>
      </c>
      <c r="B21" t="s">
        <v>107</v>
      </c>
      <c r="C21" t="s">
        <v>89</v>
      </c>
      <c r="D21" s="12">
        <v>0.2</v>
      </c>
      <c r="E21" t="s">
        <v>40</v>
      </c>
      <c r="F21" t="s">
        <v>73</v>
      </c>
    </row>
    <row r="22">
      <c r="A22">
        <v>4</v>
      </c>
      <c r="B22" t="s">
        <v>108</v>
      </c>
      <c r="C22" t="s">
        <v>84</v>
      </c>
      <c r="D22" s="12">
        <v>8</v>
      </c>
      <c r="E22" t="s">
        <v>24</v>
      </c>
      <c r="F22" t="s">
        <v>92</v>
      </c>
    </row>
    <row r="23">
      <c r="A23">
        <v>5</v>
      </c>
      <c r="B23" t="s">
        <v>109</v>
      </c>
      <c r="C23" t="s">
        <v>84</v>
      </c>
      <c r="D23" s="12">
        <v>0.152</v>
      </c>
      <c r="E23" t="s">
        <v>34</v>
      </c>
      <c r="F23" t="s">
        <v>92</v>
      </c>
    </row>
    <row r="24">
      <c r="A24">
        <v>6</v>
      </c>
      <c r="B24" t="s">
        <v>106</v>
      </c>
      <c r="C24" t="s">
        <v>89</v>
      </c>
      <c r="D24" s="12">
        <v>4</v>
      </c>
      <c r="E24" t="s">
        <v>24</v>
      </c>
      <c r="F24" t="s">
        <v>55</v>
      </c>
    </row>
    <row r="25">
      <c r="A25">
        <v>4</v>
      </c>
      <c r="B25" t="s">
        <v>110</v>
      </c>
      <c r="C25" t="s">
        <v>89</v>
      </c>
      <c r="D25" s="12">
        <v>0.2</v>
      </c>
      <c r="E25" t="s">
        <v>40</v>
      </c>
      <c r="F25" t="s">
        <v>37</v>
      </c>
    </row>
    <row r="26">
      <c r="A26">
        <v>3</v>
      </c>
      <c r="B26" t="s">
        <v>111</v>
      </c>
      <c r="C26" t="s">
        <v>89</v>
      </c>
      <c r="D26" s="12">
        <v>2</v>
      </c>
      <c r="E26" t="s">
        <v>24</v>
      </c>
      <c r="F26" t="s">
        <v>70</v>
      </c>
    </row>
    <row r="27">
      <c r="A27">
        <v>2</v>
      </c>
      <c r="B27" t="s">
        <v>112</v>
      </c>
      <c r="C27" t="s">
        <v>84</v>
      </c>
      <c r="D27" s="12">
        <v>0.5</v>
      </c>
      <c r="E27" t="s">
        <v>34</v>
      </c>
      <c r="F27" t="s">
        <v>113</v>
      </c>
    </row>
    <row r="28">
      <c r="A28">
        <v>3</v>
      </c>
      <c r="B28" t="s">
        <v>114</v>
      </c>
      <c r="C28" t="s">
        <v>89</v>
      </c>
      <c r="D28" s="12">
        <v>0.125</v>
      </c>
      <c r="E28" t="s">
        <v>34</v>
      </c>
      <c r="F28" t="s">
        <v>37</v>
      </c>
    </row>
    <row r="29">
      <c r="A29">
        <v>3</v>
      </c>
      <c r="B29" t="s">
        <v>115</v>
      </c>
      <c r="C29" t="s">
        <v>89</v>
      </c>
      <c r="D29" s="12">
        <v>0.125</v>
      </c>
      <c r="E29" t="s">
        <v>34</v>
      </c>
      <c r="F29" t="s">
        <v>33</v>
      </c>
    </row>
    <row r="30">
      <c r="A30">
        <v>3</v>
      </c>
      <c r="B30" t="s">
        <v>116</v>
      </c>
      <c r="C30" t="s">
        <v>89</v>
      </c>
      <c r="D30" s="12">
        <v>0.25</v>
      </c>
      <c r="E30" t="s">
        <v>34</v>
      </c>
      <c r="F30" t="s">
        <v>60</v>
      </c>
    </row>
    <row r="31">
      <c r="A31">
        <v>2</v>
      </c>
      <c r="B31" t="s">
        <v>117</v>
      </c>
      <c r="C31" t="s">
        <v>89</v>
      </c>
      <c r="D31" s="12">
        <v>0.06</v>
      </c>
      <c r="E31" t="s">
        <v>40</v>
      </c>
      <c r="F31" t="s">
        <v>65</v>
      </c>
    </row>
    <row r="32">
      <c r="A32">
        <v>1</v>
      </c>
      <c r="B32" t="s">
        <v>118</v>
      </c>
      <c r="C32" t="s">
        <v>84</v>
      </c>
      <c r="D32" s="12">
        <v>2</v>
      </c>
      <c r="E32" t="s">
        <v>24</v>
      </c>
      <c r="F32" t="s">
        <v>119</v>
      </c>
    </row>
    <row r="33">
      <c r="A33">
        <v>2</v>
      </c>
      <c r="B33" t="s">
        <v>120</v>
      </c>
      <c r="C33" t="s">
        <v>84</v>
      </c>
      <c r="D33" s="12">
        <v>2</v>
      </c>
      <c r="E33" t="s">
        <v>24</v>
      </c>
      <c r="F33" t="s">
        <v>119</v>
      </c>
    </row>
    <row r="34">
      <c r="A34">
        <v>3</v>
      </c>
      <c r="B34" t="s">
        <v>121</v>
      </c>
      <c r="C34" t="s">
        <v>84</v>
      </c>
      <c r="D34" s="12">
        <v>2</v>
      </c>
      <c r="E34" t="s">
        <v>24</v>
      </c>
      <c r="F34" t="s">
        <v>87</v>
      </c>
    </row>
    <row r="35">
      <c r="A35">
        <v>4</v>
      </c>
      <c r="B35" t="s">
        <v>122</v>
      </c>
      <c r="C35" t="s">
        <v>84</v>
      </c>
      <c r="D35" s="12">
        <v>2</v>
      </c>
      <c r="E35" t="s">
        <v>40</v>
      </c>
      <c r="F35" t="s">
        <v>123</v>
      </c>
    </row>
    <row r="36">
      <c r="A36">
        <v>5</v>
      </c>
      <c r="B36" t="s">
        <v>124</v>
      </c>
      <c r="C36" t="s">
        <v>84</v>
      </c>
      <c r="D36" s="12">
        <v>1.9</v>
      </c>
      <c r="E36" t="s">
        <v>40</v>
      </c>
      <c r="F36" t="s">
        <v>125</v>
      </c>
    </row>
    <row r="37">
      <c r="A37">
        <v>6</v>
      </c>
      <c r="B37" t="s">
        <v>126</v>
      </c>
      <c r="C37" t="s">
        <v>89</v>
      </c>
      <c r="D37" s="12">
        <v>4</v>
      </c>
      <c r="E37" t="s">
        <v>24</v>
      </c>
      <c r="F37" t="s">
        <v>37</v>
      </c>
    </row>
    <row r="38">
      <c r="A38">
        <v>6</v>
      </c>
      <c r="B38" t="s">
        <v>127</v>
      </c>
      <c r="C38" t="s">
        <v>89</v>
      </c>
      <c r="D38" s="12">
        <v>1</v>
      </c>
      <c r="E38" t="s">
        <v>40</v>
      </c>
      <c r="F38" t="s">
        <v>37</v>
      </c>
    </row>
    <row r="39">
      <c r="A39">
        <v>6</v>
      </c>
      <c r="B39" t="s">
        <v>128</v>
      </c>
      <c r="C39" t="s">
        <v>89</v>
      </c>
      <c r="D39" s="12">
        <v>0.06</v>
      </c>
      <c r="E39" t="s">
        <v>40</v>
      </c>
      <c r="F39" t="s">
        <v>73</v>
      </c>
    </row>
    <row r="40">
      <c r="A40">
        <v>6</v>
      </c>
      <c r="B40" t="s">
        <v>129</v>
      </c>
      <c r="C40" t="s">
        <v>89</v>
      </c>
      <c r="D40" s="12">
        <v>0.02</v>
      </c>
      <c r="E40" t="s">
        <v>40</v>
      </c>
      <c r="F40" t="s">
        <v>60</v>
      </c>
    </row>
    <row r="41">
      <c r="A41">
        <v>6</v>
      </c>
      <c r="B41" t="s">
        <v>130</v>
      </c>
      <c r="C41" t="s">
        <v>89</v>
      </c>
      <c r="D41" s="12">
        <v>0.2</v>
      </c>
      <c r="E41" t="s">
        <v>40</v>
      </c>
      <c r="F41" t="s">
        <v>47</v>
      </c>
    </row>
    <row r="42">
      <c r="A42">
        <v>6</v>
      </c>
      <c r="B42" t="s">
        <v>131</v>
      </c>
      <c r="C42" t="s">
        <v>84</v>
      </c>
      <c r="D42" s="12">
        <v>4</v>
      </c>
      <c r="E42" t="s">
        <v>24</v>
      </c>
      <c r="F42" t="s">
        <v>92</v>
      </c>
    </row>
    <row r="43">
      <c r="A43">
        <v>7</v>
      </c>
      <c r="B43" t="s">
        <v>132</v>
      </c>
      <c r="C43" t="s">
        <v>84</v>
      </c>
      <c r="D43" s="12">
        <v>0.22</v>
      </c>
      <c r="E43" t="s">
        <v>34</v>
      </c>
      <c r="F43" t="s">
        <v>92</v>
      </c>
    </row>
    <row r="44">
      <c r="A44">
        <v>8</v>
      </c>
      <c r="B44" t="s">
        <v>133</v>
      </c>
      <c r="C44" t="s">
        <v>89</v>
      </c>
      <c r="D44" s="12">
        <v>4</v>
      </c>
      <c r="E44" t="s">
        <v>24</v>
      </c>
      <c r="F44" t="s">
        <v>55</v>
      </c>
    </row>
    <row r="45">
      <c r="A45">
        <v>6</v>
      </c>
      <c r="B45" t="s">
        <v>134</v>
      </c>
      <c r="C45" t="s">
        <v>89</v>
      </c>
      <c r="D45" s="12">
        <v>0.4</v>
      </c>
      <c r="E45" t="s">
        <v>34</v>
      </c>
      <c r="F45" t="s">
        <v>55</v>
      </c>
    </row>
    <row r="46">
      <c r="A46">
        <v>5</v>
      </c>
      <c r="B46" t="s">
        <v>135</v>
      </c>
      <c r="C46" t="s">
        <v>89</v>
      </c>
      <c r="D46" s="12">
        <v>0.1</v>
      </c>
      <c r="E46" t="s">
        <v>40</v>
      </c>
      <c r="F46" t="s">
        <v>47</v>
      </c>
    </row>
    <row r="47">
      <c r="A47">
        <v>3</v>
      </c>
      <c r="B47" t="s">
        <v>136</v>
      </c>
      <c r="C47" t="s">
        <v>84</v>
      </c>
      <c r="D47" s="12">
        <v>2.6</v>
      </c>
      <c r="E47" t="s">
        <v>40</v>
      </c>
      <c r="F47" t="s">
        <v>87</v>
      </c>
    </row>
    <row r="48">
      <c r="A48">
        <v>4</v>
      </c>
      <c r="B48" t="s">
        <v>137</v>
      </c>
      <c r="C48" t="s">
        <v>89</v>
      </c>
      <c r="D48" s="12">
        <v>0.5</v>
      </c>
      <c r="E48" t="s">
        <v>34</v>
      </c>
      <c r="F48" t="s">
        <v>52</v>
      </c>
    </row>
    <row r="49">
      <c r="A49">
        <v>4</v>
      </c>
      <c r="B49" t="s">
        <v>138</v>
      </c>
      <c r="C49" t="s">
        <v>89</v>
      </c>
      <c r="D49" s="12">
        <v>0.5</v>
      </c>
      <c r="E49" t="s">
        <v>40</v>
      </c>
      <c r="F49" t="s">
        <v>47</v>
      </c>
    </row>
    <row r="50">
      <c r="A50">
        <v>4</v>
      </c>
      <c r="B50" t="s">
        <v>107</v>
      </c>
      <c r="C50" t="s">
        <v>89</v>
      </c>
      <c r="D50" s="12">
        <v>0.5</v>
      </c>
      <c r="E50" t="s">
        <v>40</v>
      </c>
      <c r="F50" t="s">
        <v>73</v>
      </c>
    </row>
    <row r="51">
      <c r="A51">
        <v>4</v>
      </c>
      <c r="B51" t="s">
        <v>139</v>
      </c>
      <c r="C51" t="s">
        <v>84</v>
      </c>
      <c r="D51" s="12">
        <v>20</v>
      </c>
      <c r="E51" t="s">
        <v>24</v>
      </c>
      <c r="F51" t="s">
        <v>92</v>
      </c>
    </row>
    <row r="52">
      <c r="A52">
        <v>5</v>
      </c>
      <c r="B52" t="s">
        <v>140</v>
      </c>
      <c r="C52" t="s">
        <v>84</v>
      </c>
      <c r="D52" s="12">
        <v>1.1</v>
      </c>
      <c r="E52" t="s">
        <v>34</v>
      </c>
      <c r="F52" t="s">
        <v>92</v>
      </c>
    </row>
    <row r="53">
      <c r="A53">
        <v>6</v>
      </c>
      <c r="B53" t="s">
        <v>106</v>
      </c>
      <c r="C53" t="s">
        <v>89</v>
      </c>
      <c r="D53" s="12">
        <v>20</v>
      </c>
      <c r="E53" t="s">
        <v>24</v>
      </c>
      <c r="F53" t="s">
        <v>55</v>
      </c>
    </row>
    <row r="54">
      <c r="A54">
        <v>2</v>
      </c>
      <c r="B54" t="s">
        <v>141</v>
      </c>
      <c r="C54" t="s">
        <v>84</v>
      </c>
      <c r="D54" s="12">
        <v>0.54</v>
      </c>
      <c r="E54" t="s">
        <v>40</v>
      </c>
      <c r="F54" t="s">
        <v>142</v>
      </c>
    </row>
    <row r="55">
      <c r="A55">
        <v>3</v>
      </c>
      <c r="B55" t="s">
        <v>98</v>
      </c>
      <c r="C55" t="s">
        <v>84</v>
      </c>
      <c r="D55" s="12">
        <v>6</v>
      </c>
      <c r="E55" t="s">
        <v>24</v>
      </c>
      <c r="F55" t="s">
        <v>92</v>
      </c>
    </row>
    <row r="56">
      <c r="A56">
        <v>4</v>
      </c>
      <c r="B56" t="s">
        <v>99</v>
      </c>
      <c r="C56" t="s">
        <v>84</v>
      </c>
      <c r="D56" s="12">
        <v>0.216</v>
      </c>
      <c r="E56" t="s">
        <v>34</v>
      </c>
      <c r="F56" t="s">
        <v>92</v>
      </c>
    </row>
    <row r="57">
      <c r="A57">
        <v>5</v>
      </c>
      <c r="B57" t="s">
        <v>94</v>
      </c>
      <c r="C57" t="s">
        <v>89</v>
      </c>
      <c r="D57" s="12">
        <v>3</v>
      </c>
      <c r="E57" t="s">
        <v>24</v>
      </c>
      <c r="F57" t="s">
        <v>55</v>
      </c>
    </row>
    <row r="58">
      <c r="A58">
        <v>3</v>
      </c>
      <c r="B58" t="s">
        <v>100</v>
      </c>
      <c r="C58" t="s">
        <v>89</v>
      </c>
      <c r="D58" s="12">
        <v>0.324</v>
      </c>
      <c r="E58" t="s">
        <v>40</v>
      </c>
      <c r="F58" t="s">
        <v>73</v>
      </c>
    </row>
    <row r="59">
      <c r="A59">
        <v>1</v>
      </c>
      <c r="B59" t="s">
        <v>143</v>
      </c>
      <c r="C59" t="s">
        <v>84</v>
      </c>
      <c r="D59" s="12">
        <v>24</v>
      </c>
      <c r="E59" t="s">
        <v>24</v>
      </c>
      <c r="F59" t="s">
        <v>144</v>
      </c>
    </row>
    <row r="60">
      <c r="A60">
        <v>2</v>
      </c>
      <c r="B60" t="s">
        <v>145</v>
      </c>
      <c r="C60" t="s">
        <v>84</v>
      </c>
      <c r="D60" s="12">
        <v>24</v>
      </c>
      <c r="E60" t="s">
        <v>40</v>
      </c>
      <c r="F60" t="s">
        <v>125</v>
      </c>
    </row>
    <row r="61">
      <c r="A61">
        <v>3</v>
      </c>
      <c r="B61" t="s">
        <v>146</v>
      </c>
      <c r="C61" t="s">
        <v>89</v>
      </c>
      <c r="D61" s="12">
        <v>10.2</v>
      </c>
      <c r="E61" t="s">
        <v>40</v>
      </c>
      <c r="F61" t="s">
        <v>37</v>
      </c>
    </row>
    <row r="62">
      <c r="A62">
        <v>3</v>
      </c>
      <c r="B62" t="s">
        <v>100</v>
      </c>
      <c r="C62" t="s">
        <v>89</v>
      </c>
      <c r="D62" s="12">
        <v>0.6</v>
      </c>
      <c r="E62" t="s">
        <v>40</v>
      </c>
      <c r="F62" t="s">
        <v>73</v>
      </c>
    </row>
    <row r="63">
      <c r="A63">
        <v>3</v>
      </c>
      <c r="B63" t="s">
        <v>147</v>
      </c>
      <c r="C63" t="s">
        <v>89</v>
      </c>
      <c r="D63" s="12">
        <v>0.24</v>
      </c>
      <c r="E63" t="s">
        <v>40</v>
      </c>
      <c r="F63" t="s">
        <v>60</v>
      </c>
    </row>
    <row r="64">
      <c r="A64">
        <v>3</v>
      </c>
      <c r="B64" t="s">
        <v>148</v>
      </c>
      <c r="C64" t="s">
        <v>84</v>
      </c>
      <c r="D64" s="12">
        <v>0.24</v>
      </c>
      <c r="E64" t="s">
        <v>40</v>
      </c>
      <c r="F64" t="s">
        <v>149</v>
      </c>
    </row>
    <row r="65">
      <c r="A65">
        <v>4</v>
      </c>
      <c r="B65" t="s">
        <v>150</v>
      </c>
      <c r="C65" t="s">
        <v>89</v>
      </c>
      <c r="D65" s="12">
        <v>24</v>
      </c>
      <c r="E65" t="s">
        <v>24</v>
      </c>
      <c r="F65" t="s">
        <v>37</v>
      </c>
    </row>
    <row r="66">
      <c r="A66">
        <v>3</v>
      </c>
      <c r="B66" t="s">
        <v>151</v>
      </c>
      <c r="C66" t="s">
        <v>84</v>
      </c>
      <c r="D66" s="12">
        <v>120</v>
      </c>
      <c r="E66" t="s">
        <v>24</v>
      </c>
      <c r="F66" t="s">
        <v>92</v>
      </c>
    </row>
    <row r="67">
      <c r="A67">
        <v>4</v>
      </c>
      <c r="B67" t="s">
        <v>152</v>
      </c>
      <c r="C67" t="s">
        <v>84</v>
      </c>
      <c r="D67" s="12">
        <v>6.6</v>
      </c>
      <c r="E67" t="s">
        <v>34</v>
      </c>
      <c r="F67" t="s">
        <v>92</v>
      </c>
    </row>
    <row r="68">
      <c r="A68">
        <v>5</v>
      </c>
      <c r="B68" t="s">
        <v>94</v>
      </c>
      <c r="C68" t="s">
        <v>89</v>
      </c>
      <c r="D68" s="12">
        <v>120</v>
      </c>
      <c r="E68" t="s">
        <v>24</v>
      </c>
      <c r="F68" t="s">
        <v>55</v>
      </c>
    </row>
    <row r="69">
      <c r="A69">
        <v>3</v>
      </c>
      <c r="B69" t="s">
        <v>153</v>
      </c>
      <c r="C69" t="s">
        <v>89</v>
      </c>
      <c r="D69" s="12">
        <v>7.2</v>
      </c>
      <c r="E69" t="s">
        <v>40</v>
      </c>
      <c r="F69" t="s">
        <v>47</v>
      </c>
    </row>
    <row r="70">
      <c r="A70">
        <v>1</v>
      </c>
      <c r="B70" t="s">
        <v>154</v>
      </c>
      <c r="C70" t="s">
        <v>84</v>
      </c>
      <c r="D70" s="12">
        <v>2</v>
      </c>
      <c r="E70" t="s">
        <v>24</v>
      </c>
      <c r="F70" t="s">
        <v>119</v>
      </c>
    </row>
    <row r="71">
      <c r="A71">
        <v>2</v>
      </c>
      <c r="B71" t="s">
        <v>155</v>
      </c>
      <c r="C71" t="s">
        <v>84</v>
      </c>
      <c r="D71" s="12">
        <v>2</v>
      </c>
      <c r="E71" t="s">
        <v>24</v>
      </c>
      <c r="F71" t="s">
        <v>87</v>
      </c>
    </row>
    <row r="72">
      <c r="A72">
        <v>3</v>
      </c>
      <c r="B72" t="s">
        <v>156</v>
      </c>
      <c r="C72" t="s">
        <v>84</v>
      </c>
      <c r="D72" s="12">
        <v>2</v>
      </c>
      <c r="E72" t="s">
        <v>40</v>
      </c>
      <c r="F72" t="s">
        <v>123</v>
      </c>
    </row>
    <row r="73">
      <c r="A73">
        <v>4</v>
      </c>
      <c r="B73" t="s">
        <v>157</v>
      </c>
      <c r="C73" t="s">
        <v>84</v>
      </c>
      <c r="D73" s="12">
        <v>1.9</v>
      </c>
      <c r="E73" t="s">
        <v>40</v>
      </c>
      <c r="F73" t="s">
        <v>125</v>
      </c>
    </row>
    <row r="74">
      <c r="A74">
        <v>5</v>
      </c>
      <c r="B74" t="s">
        <v>158</v>
      </c>
      <c r="C74" t="s">
        <v>89</v>
      </c>
      <c r="D74" s="12">
        <v>4</v>
      </c>
      <c r="E74" t="s">
        <v>24</v>
      </c>
      <c r="F74" t="s">
        <v>37</v>
      </c>
    </row>
    <row r="75">
      <c r="A75">
        <v>5</v>
      </c>
      <c r="B75" t="s">
        <v>159</v>
      </c>
      <c r="C75" t="s">
        <v>89</v>
      </c>
      <c r="D75" s="12">
        <v>1</v>
      </c>
      <c r="E75" t="s">
        <v>40</v>
      </c>
      <c r="F75" t="s">
        <v>37</v>
      </c>
    </row>
    <row r="76">
      <c r="A76">
        <v>5</v>
      </c>
      <c r="B76" t="s">
        <v>160</v>
      </c>
      <c r="C76" t="s">
        <v>89</v>
      </c>
      <c r="D76" s="12">
        <v>0.06</v>
      </c>
      <c r="E76" t="s">
        <v>40</v>
      </c>
      <c r="F76" t="s">
        <v>73</v>
      </c>
    </row>
    <row r="77">
      <c r="A77">
        <v>5</v>
      </c>
      <c r="B77" t="s">
        <v>161</v>
      </c>
      <c r="C77" t="s">
        <v>89</v>
      </c>
      <c r="D77" s="12">
        <v>0.02</v>
      </c>
      <c r="E77" t="s">
        <v>40</v>
      </c>
      <c r="F77" t="s">
        <v>60</v>
      </c>
    </row>
    <row r="78">
      <c r="A78">
        <v>5</v>
      </c>
      <c r="B78" t="s">
        <v>135</v>
      </c>
      <c r="C78" t="s">
        <v>89</v>
      </c>
      <c r="D78" s="12">
        <v>0.2</v>
      </c>
      <c r="E78" t="s">
        <v>40</v>
      </c>
      <c r="F78" t="s">
        <v>47</v>
      </c>
    </row>
    <row r="79">
      <c r="A79">
        <v>5</v>
      </c>
      <c r="B79" t="s">
        <v>162</v>
      </c>
      <c r="C79" t="s">
        <v>84</v>
      </c>
      <c r="D79" s="12">
        <v>4</v>
      </c>
      <c r="E79" t="s">
        <v>24</v>
      </c>
      <c r="F79" t="s">
        <v>92</v>
      </c>
    </row>
    <row r="80">
      <c r="A80">
        <v>6</v>
      </c>
      <c r="B80" t="s">
        <v>163</v>
      </c>
      <c r="C80" t="s">
        <v>84</v>
      </c>
      <c r="D80" s="12">
        <v>0.22</v>
      </c>
      <c r="E80" t="s">
        <v>34</v>
      </c>
      <c r="F80" t="s">
        <v>92</v>
      </c>
    </row>
    <row r="81">
      <c r="A81">
        <v>7</v>
      </c>
      <c r="B81" t="s">
        <v>164</v>
      </c>
      <c r="C81" t="s">
        <v>89</v>
      </c>
      <c r="D81" s="12">
        <v>4</v>
      </c>
      <c r="E81" t="s">
        <v>24</v>
      </c>
      <c r="F81" t="s">
        <v>55</v>
      </c>
    </row>
    <row r="82">
      <c r="A82">
        <v>5</v>
      </c>
      <c r="B82" t="s">
        <v>165</v>
      </c>
      <c r="C82" t="s">
        <v>89</v>
      </c>
      <c r="D82" s="12">
        <v>0.4</v>
      </c>
      <c r="E82" t="s">
        <v>34</v>
      </c>
      <c r="F82" t="s">
        <v>55</v>
      </c>
    </row>
    <row r="83">
      <c r="A83">
        <v>4</v>
      </c>
      <c r="B83" t="s">
        <v>138</v>
      </c>
      <c r="C83" t="s">
        <v>89</v>
      </c>
      <c r="D83" s="12">
        <v>0.1</v>
      </c>
      <c r="E83" t="s">
        <v>40</v>
      </c>
      <c r="F83" t="s">
        <v>47</v>
      </c>
    </row>
    <row r="84">
      <c r="A84">
        <v>2</v>
      </c>
      <c r="B84" t="s">
        <v>166</v>
      </c>
      <c r="C84" t="s">
        <v>89</v>
      </c>
      <c r="D84" s="12">
        <v>0.6</v>
      </c>
      <c r="E84" t="s">
        <v>40</v>
      </c>
      <c r="F84" t="s">
        <v>73</v>
      </c>
    </row>
    <row r="85">
      <c r="A85">
        <v>2</v>
      </c>
      <c r="B85" t="s">
        <v>167</v>
      </c>
      <c r="C85" t="s">
        <v>89</v>
      </c>
      <c r="D85" s="12">
        <v>0.12</v>
      </c>
      <c r="E85" t="s">
        <v>40</v>
      </c>
      <c r="F85" t="s">
        <v>47</v>
      </c>
    </row>
    <row r="86">
      <c r="A86">
        <v>2</v>
      </c>
      <c r="B86" t="s">
        <v>168</v>
      </c>
      <c r="C86" t="s">
        <v>84</v>
      </c>
      <c r="D86" s="12">
        <v>8</v>
      </c>
      <c r="E86" t="s">
        <v>24</v>
      </c>
      <c r="F86" t="s">
        <v>92</v>
      </c>
    </row>
    <row r="87">
      <c r="A87">
        <v>3</v>
      </c>
      <c r="B87" t="s">
        <v>169</v>
      </c>
      <c r="C87" t="s">
        <v>84</v>
      </c>
      <c r="D87" s="12">
        <v>0.44</v>
      </c>
      <c r="E87" t="s">
        <v>34</v>
      </c>
      <c r="F87" t="s">
        <v>92</v>
      </c>
    </row>
    <row r="88">
      <c r="A88">
        <v>4</v>
      </c>
      <c r="B88" t="s">
        <v>170</v>
      </c>
      <c r="C88" t="s">
        <v>89</v>
      </c>
      <c r="D88" s="12">
        <v>8</v>
      </c>
      <c r="E88" t="s">
        <v>24</v>
      </c>
      <c r="F88"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171</v>
      </c>
      <c r="B1" t="s" s="2">
        <v>172</v>
      </c>
      <c r="C1" t="s" s="2">
        <v>173</v>
      </c>
      <c r="D1" t="s" s="2">
        <v>174</v>
      </c>
      <c r="E1" t="s" s="2">
        <v>175</v>
      </c>
      <c r="F1" t="s" s="2">
        <v>176</v>
      </c>
    </row>
    <row r="2">
      <c r="A2" t="s">
        <v>2</v>
      </c>
      <c r="B2"/>
      <c r="C2"/>
      <c r="D2" t="s">
        <v>177</v>
      </c>
      <c r="E2"/>
      <c r="F2"/>
    </row>
    <row r="3">
      <c r="A3" t="s">
        <v>178</v>
      </c>
      <c r="B3"/>
      <c r="C3"/>
      <c r="D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E3"/>
      <c r="F3"/>
    </row>
    <row r="4">
      <c r="A4" t="s">
        <v>179</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180</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row r="6">
      <c r="A6" t="s">
        <v>181</v>
      </c>
      <c r="B6"/>
      <c r="C6"/>
      <c r="D6"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6"/>
      <c r="F6"/>
    </row>
    <row r="7">
      <c r="A7" t="s">
        <v>182</v>
      </c>
      <c r="B7"/>
      <c r="C7"/>
      <c r="D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7"/>
      <c r="F7"/>
    </row>
    <row r="8">
      <c r="A8" t="s">
        <v>183</v>
      </c>
      <c r="B8"/>
      <c r="C8"/>
      <c r="D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8"/>
      <c r="F8"/>
    </row>
    <row r="9">
      <c r="A9" t="s">
        <v>184</v>
      </c>
      <c r="B9"/>
      <c r="C9"/>
      <c r="D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9"/>
      <c r="F9"/>
    </row>
    <row r="10">
      <c r="A10" t="s">
        <v>185</v>
      </c>
      <c r="B10"/>
      <c r="C10"/>
      <c r="D1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0"/>
      <c r="F10"/>
    </row>
    <row r="11">
      <c r="A11" t="s">
        <v>186</v>
      </c>
      <c r="B11"/>
      <c r="C11"/>
      <c r="D11"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1"/>
      <c r="F11"/>
    </row>
    <row r="12">
      <c r="A12" t="s">
        <v>187</v>
      </c>
      <c r="B12"/>
      <c r="C12"/>
      <c r="D12"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2"/>
      <c r="F12"/>
    </row>
    <row r="13">
      <c r="A13" t="s">
        <v>188</v>
      </c>
      <c r="B13"/>
      <c r="C13"/>
      <c r="D13"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3"/>
      <c r="F13"/>
    </row>
    <row r="14">
      <c r="A14" t="s">
        <v>189</v>
      </c>
      <c r="B14">
        <v>1</v>
      </c>
      <c r="C14" t="s">
        <v>190</v>
      </c>
      <c r="D14" t="s" s="14">
        <v>191</v>
      </c>
      <c r="E14" t="s" s="14">
        <v>192</v>
      </c>
      <c r="F14"/>
    </row>
    <row r="15">
      <c r="A15" t="s">
        <v>189</v>
      </c>
      <c r="B15">
        <v>3</v>
      </c>
      <c r="C15" t="s">
        <v>193</v>
      </c>
      <c r="D15" t="s" s="14">
        <v>194</v>
      </c>
      <c r="E15" t="s" s="14">
        <v>195</v>
      </c>
      <c r="F15"/>
    </row>
    <row r="16">
      <c r="A16" t="s">
        <v>189</v>
      </c>
      <c r="B16">
        <v>4</v>
      </c>
      <c r="C16" t="s">
        <v>196</v>
      </c>
      <c r="D16" t="s" s="14">
        <v>197</v>
      </c>
      <c r="E16" t="s" s="14">
        <v>198</v>
      </c>
      <c r="F16"/>
    </row>
    <row r="17">
      <c r="A17" t="s">
        <v>199</v>
      </c>
      <c r="B17"/>
      <c r="C17"/>
      <c r="D17"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7"/>
      <c r="F17"/>
    </row>
    <row r="18">
      <c r="A18" t="s">
        <v>200</v>
      </c>
      <c r="B18"/>
      <c r="C18"/>
      <c r="D18"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8"/>
      <c r="F18"/>
    </row>
    <row r="19">
      <c r="A19" t="s">
        <v>201</v>
      </c>
      <c r="B19"/>
      <c r="C19"/>
      <c r="D19"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9"/>
      <c r="F19"/>
    </row>
    <row r="20">
      <c r="A20" t="s">
        <v>202</v>
      </c>
      <c r="B20"/>
      <c r="C20"/>
      <c r="D20"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60"/>
  <cols>
    <col min="1" max="1" width="22" customWidth="1"/>
    <col min="2" max="2" width="52" customWidth="1"/>
  </cols>
  <sheetData>
    <row r="1" customHeight="1" ht="24">
      <c r="A1" t="s" s="8">
        <v>203</v>
      </c>
      <c r="B1"/>
      <c r="C1"/>
      <c r="D1"/>
    </row>
    <row r="2">
      <c r="A2" t="str" s="15">
        <f>"00001133 · TRAV. · référence : "&amp;Besoins!B3&amp;" "&amp;Besoins!C3&amp;" · multiplicateur réglable sur la feuille ""Besoins"""</f>
        <v>00001133 · TRAV. · référence : 1 pc · multiplicateur réglable sur la feuille </v>
      </c>
      <c r="B2"/>
      <c r="C2"/>
      <c r="D2"/>
    </row>
    <row r="3">
      <c r="A3"/>
      <c r="B3"/>
      <c r="C3"/>
      <c r="D3"/>
    </row>
    <row r="4">
      <c r="A4" t="s" s="16">
        <v>204</v>
      </c>
      <c r="B4"/>
      <c r="C4"/>
      <c r="D4"/>
    </row>
    <row r="5">
      <c r="A5"/>
      <c r="B5" t="s" s="17">
        <v>177</v>
      </c>
      <c r="C5"/>
      <c r="D5"/>
    </row>
    <row r="6">
      <c r="A6"/>
      <c r="B6"/>
      <c r="C6"/>
      <c r="D6"/>
    </row>
    <row r="7">
      <c r="A7" t="s" s="16">
        <v>205</v>
      </c>
      <c r="B7"/>
      <c r="C7"/>
      <c r="D7"/>
    </row>
    <row r="8">
      <c r="A8"/>
      <c r="B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TIRAMISSU (GRANDE PORTION)
</t>
        </is>
      </c>
      <c r="C8"/>
      <c r="D8"/>
    </row>
    <row r="9">
      <c r="A9"/>
      <c r="B9"/>
      <c r="C9"/>
      <c r="D9"/>
    </row>
    <row r="10">
      <c r="A10" t="s" s="16">
        <v>206</v>
      </c>
      <c r="B10"/>
      <c r="C10"/>
      <c r="D10"/>
    </row>
    <row r="11">
      <c r="A11"/>
      <c r="B11"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row>
    <row r="12">
      <c r="A12"/>
      <c r="B12"/>
      <c r="C12"/>
      <c r="D12"/>
    </row>
    <row r="13">
      <c r="A13" t="s" s="16">
        <v>207</v>
      </c>
      <c r="B13"/>
      <c r="C13"/>
      <c r="D13"/>
    </row>
    <row r="14">
      <c r="A14"/>
      <c r="B14"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4"/>
      <c r="D14"/>
    </row>
    <row r="15">
      <c r="A15"/>
      <c r="B15"/>
      <c r="C15"/>
      <c r="D15"/>
    </row>
    <row r="16">
      <c r="A16" t="s" s="16">
        <v>208</v>
      </c>
      <c r="B16"/>
      <c r="C16"/>
      <c r="D16"/>
    </row>
    <row r="17">
      <c r="A17"/>
      <c r="B17"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7"/>
      <c r="D17"/>
    </row>
    <row r="18">
      <c r="A18"/>
      <c r="B18"/>
      <c r="C18"/>
      <c r="D18"/>
    </row>
    <row r="19">
      <c r="A19" t="s" s="16">
        <v>209</v>
      </c>
      <c r="B19"/>
      <c r="C19"/>
      <c r="D19"/>
    </row>
    <row r="20">
      <c r="A20"/>
      <c r="B20"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0"/>
      <c r="D20"/>
    </row>
    <row r="21">
      <c r="A21"/>
      <c r="B21"/>
      <c r="C21"/>
      <c r="D21"/>
    </row>
    <row r="22">
      <c r="A22" t="s" s="16">
        <v>210</v>
      </c>
      <c r="B22"/>
      <c r="C22"/>
      <c r="D22"/>
    </row>
    <row r="23">
      <c r="A23"/>
      <c r="B23"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3"/>
      <c r="D23"/>
    </row>
    <row r="24">
      <c r="A24"/>
      <c r="B24"/>
      <c r="C24"/>
      <c r="D24"/>
    </row>
    <row r="25">
      <c r="A25" t="s" s="16">
        <v>211</v>
      </c>
      <c r="B25"/>
      <c r="C25"/>
      <c r="D25"/>
    </row>
    <row r="26">
      <c r="A26"/>
      <c r="B26"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6"/>
      <c r="D26"/>
    </row>
    <row r="27">
      <c r="A27"/>
      <c r="B27"/>
      <c r="C27"/>
      <c r="D27"/>
    </row>
    <row r="28">
      <c r="A28" t="s" s="16">
        <v>212</v>
      </c>
      <c r="B28"/>
      <c r="C28"/>
      <c r="D28"/>
    </row>
    <row r="29">
      <c r="A29"/>
      <c r="B2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9"/>
      <c r="D29"/>
    </row>
    <row r="30">
      <c r="A30"/>
      <c r="B30"/>
      <c r="C30"/>
      <c r="D30"/>
    </row>
    <row r="31">
      <c r="A31" t="s" s="16">
        <v>213</v>
      </c>
      <c r="B31"/>
      <c r="C31"/>
      <c r="D31"/>
    </row>
    <row r="32">
      <c r="A32"/>
      <c r="B3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2"/>
      <c r="D32"/>
    </row>
    <row r="33">
      <c r="A33"/>
      <c r="B33"/>
      <c r="C33"/>
      <c r="D33"/>
    </row>
    <row r="34">
      <c r="A34" t="s" s="16">
        <v>214</v>
      </c>
      <c r="B34"/>
      <c r="C34"/>
      <c r="D34"/>
    </row>
    <row r="35">
      <c r="A35"/>
      <c r="B3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5"/>
      <c r="D35"/>
    </row>
    <row r="36">
      <c r="A36"/>
      <c r="B36"/>
      <c r="C36"/>
      <c r="D36"/>
    </row>
    <row r="37">
      <c r="A37" t="s" s="16">
        <v>215</v>
      </c>
      <c r="B37"/>
      <c r="C37"/>
      <c r="D37"/>
    </row>
    <row r="38">
      <c r="A38"/>
      <c r="B3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38"/>
      <c r="D38"/>
    </row>
    <row r="39">
      <c r="A39"/>
      <c r="B39"/>
      <c r="C39"/>
      <c r="D39"/>
    </row>
    <row r="40">
      <c r="A40" t="s" s="16">
        <v>216</v>
      </c>
      <c r="B40"/>
      <c r="C40"/>
      <c r="D40"/>
    </row>
    <row r="41">
      <c r="A41" t="s" s="18">
        <v>217</v>
      </c>
      <c r="B41" t="str" s="14">
        <f>"[MONTER] "&amp;Procedure!D14</f>
        <v>[MONTER] 14 blancs d'œufs en neige</v>
      </c>
      <c r="C41"/>
      <c r="D41"/>
    </row>
    <row r="42">
      <c r="A42"/>
      <c r="B42" t="str" s="17">
        <f>"ℹ "&amp;Procedure!E14</f>
        <v>ℹ</v>
      </c>
      <c r="C42"/>
      <c r="D42"/>
    </row>
    <row r="43">
      <c r="A43" t="s" s="18">
        <v>218</v>
      </c>
      <c r="B43" t="str" s="14">
        <f>"[COUCHER] "&amp;Procedure!D15</f>
        <v>[COUCHER] À la poche selon la forme souhaitée</v>
      </c>
      <c r="C43"/>
      <c r="D43"/>
    </row>
    <row r="44">
      <c r="A44"/>
      <c r="B44" t="str" s="17">
        <f>"ℹ "&amp;Procedure!E15</f>
        <v>ℹ</v>
      </c>
      <c r="C44"/>
      <c r="D44"/>
    </row>
    <row r="45">
      <c r="A45" t="s" s="18">
        <v>219</v>
      </c>
      <c r="B45" t="str" s="14">
        <f>"[SÉCHER] "&amp;Procedure!D16</f>
        <v>[SÉCHER] Au four 90°C porte légèrement entrouverte</v>
      </c>
      <c r="C45"/>
      <c r="D45"/>
    </row>
    <row r="46">
      <c r="A46"/>
      <c r="B46" t="str" s="17">
        <f>"ℹ "&amp;Procedure!E16</f>
        <v>ℹ</v>
      </c>
      <c r="C46"/>
      <c r="D46"/>
    </row>
    <row r="47">
      <c r="A47"/>
      <c r="B47"/>
      <c r="C47"/>
      <c r="D47"/>
    </row>
    <row r="48">
      <c r="A48" t="s" s="16">
        <v>220</v>
      </c>
      <c r="B48"/>
      <c r="C48"/>
      <c r="D48"/>
    </row>
    <row r="49">
      <c r="A49"/>
      <c r="B49"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49"/>
      <c r="D49"/>
    </row>
    <row r="50">
      <c r="A50"/>
      <c r="B50"/>
      <c r="C50"/>
      <c r="D50"/>
    </row>
    <row r="51">
      <c r="A51" t="s" s="16">
        <v>221</v>
      </c>
      <c r="B51"/>
      <c r="C51"/>
      <c r="D51"/>
    </row>
    <row r="52">
      <c r="A52"/>
      <c r="B52"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2"/>
      <c r="D52"/>
    </row>
    <row r="53">
      <c r="A53"/>
      <c r="B53"/>
      <c r="C53"/>
      <c r="D53"/>
    </row>
    <row r="54">
      <c r="A54" t="s" s="16">
        <v>222</v>
      </c>
      <c r="B54"/>
      <c r="C54"/>
      <c r="D54"/>
    </row>
    <row r="55">
      <c r="A55"/>
      <c r="B55"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5"/>
      <c r="D55"/>
    </row>
    <row r="56">
      <c r="A56"/>
      <c r="B56"/>
      <c r="C56"/>
      <c r="D56"/>
    </row>
    <row r="57">
      <c r="A57" t="s" s="16">
        <v>223</v>
      </c>
      <c r="B57"/>
      <c r="C57"/>
      <c r="D57"/>
    </row>
    <row r="58">
      <c r="A58"/>
      <c r="B58" t="inlineStr" s="17">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58"/>
      <c r="D58"/>
    </row>
    <row r="59">
      <c r="A59"/>
      <c r="B59"/>
      <c r="C59"/>
      <c r="D59"/>
    </row>
    <row r="60">
      <c r="A60" t="s" s="19">
        <v>21</v>
      </c>
      <c r="B60"/>
      <c r="C60"/>
      <c r="D60"/>
    </row>
  </sheetData>
  <sheetProtection sheet="1"/>
  <mergeCells count="42">
    <mergeCell ref="A1:D1"/>
    <mergeCell ref="A2:D2"/>
    <mergeCell ref="A4:D4"/>
    <mergeCell ref="B5:D5"/>
    <mergeCell ref="A7:D7"/>
    <mergeCell ref="B8:D8"/>
    <mergeCell ref="A10:D10"/>
    <mergeCell ref="B11:D11"/>
    <mergeCell ref="A13:D13"/>
    <mergeCell ref="B14:D14"/>
    <mergeCell ref="A16:D16"/>
    <mergeCell ref="B17:D17"/>
    <mergeCell ref="A19:D19"/>
    <mergeCell ref="B20:D20"/>
    <mergeCell ref="A22:D22"/>
    <mergeCell ref="B23:D23"/>
    <mergeCell ref="A25:D25"/>
    <mergeCell ref="B26:D26"/>
    <mergeCell ref="A28:D28"/>
    <mergeCell ref="B29:D29"/>
    <mergeCell ref="A31:D31"/>
    <mergeCell ref="B32:D32"/>
    <mergeCell ref="A34:D34"/>
    <mergeCell ref="B35:D35"/>
    <mergeCell ref="A37:D37"/>
    <mergeCell ref="B38:D38"/>
    <mergeCell ref="A40:D40"/>
    <mergeCell ref="B41:D41"/>
    <mergeCell ref="B42:D42"/>
    <mergeCell ref="B43:D43"/>
    <mergeCell ref="B44:D44"/>
    <mergeCell ref="B45:D45"/>
    <mergeCell ref="B46:D46"/>
    <mergeCell ref="A48:D48"/>
    <mergeCell ref="B49:D49"/>
    <mergeCell ref="A51:D51"/>
    <mergeCell ref="B52:D52"/>
    <mergeCell ref="A54:D54"/>
    <mergeCell ref="B55:D55"/>
    <mergeCell ref="A57:D57"/>
    <mergeCell ref="B58:D58"/>
    <mergeCell ref="A60:D6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2026-08-01T02:34:35Z</dcterms:created>
  <dc:title>09/12/00</dc:title>
  <dc:subject/>
  <dc:creator>CUIS.web</dc:creator>
  <cp:lastModifiedBy/>
  <cp:keywords/>
  <dc:description>Export automatique — moteur récursif d'origine : Bernard Vandendaele</dc:description>
  <cp:category/>
  <dc:language>en-US</dc:language>
  <dcterms:modified xsi:type="dcterms:W3CDTF">2026-08-01T02:34:35Z</dcterms:modified>
  <cp:revision>1</cp:revision>
</cp:coreProperties>
</file>