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<sst xmlns="http://schemas.openxmlformats.org/spreadsheetml/2006/main" count="168" uniqueCount="168">
  <si>
    <t>Fiche technique</t>
  </si>
  <si>
    <t>Nom</t>
  </si>
  <si>
    <t>POULET VALLEE D'AUGE</t>
  </si>
  <si>
    <t>Code</t>
  </si>
  <si>
    <t>GRO_CDC_092</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</si>
  <si>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</si>
  <si>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</si>
  <si>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</si>
  <si>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</si>
  <si>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</si>
  <si>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</si>
  <si>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</si>
  <si>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</si>
  <si>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</si>
  <si>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</si>
  <si>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</si>
  <si>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</si>
  <si>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</si>
  <si>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</si>
  <si>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</si>
  <si>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</si>
  <si>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</si>
  <si>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</si>
  <si>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</si>
  <si>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</si>
  <si>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</si>
  <si>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</si>
  <si>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</si>
  <si>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</si>
  <si>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</si>
  <si>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</si>
  <si>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ALC-CALVADOS</t>
  </si>
  <si>
    <t>Calvados (normande)</t>
  </si>
  <si>
    <t>Spiritueux et liqueurs cuisine</t>
  </si>
  <si>
    <t>lt</t>
  </si>
  <si>
    <t>CIDRE-BRUT</t>
  </si>
  <si>
    <t>Cidre brut de cuisson</t>
  </si>
  <si>
    <t>Vins et bières de cuisson</t>
  </si>
  <si>
    <t>00000061</t>
  </si>
  <si>
    <t>EAU</t>
  </si>
  <si>
    <t>Matières diverses (à trier)</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</si>
  <si>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</si>
  <si>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</si>
  <si>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</si>
  <si>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</si>
  <si>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</si>
  <si>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</si>
  <si>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</si>
  <si>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</si>
  <si>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</si>
  <si>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</si>
  <si>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</si>
  <si>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</si>
  <si>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</si>
  <si>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</si>
  <si>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GLACE-VIANDE</t>
  </si>
  <si>
    <t>Glace de viande</t>
  </si>
  <si>
    <t>Fonds concentrés et extraits</t>
  </si>
  <si>
    <t>KNORR-FBLIE-STD</t>
  </si>
  <si>
    <t>Fonds Brun Lié (Knorr Professional)</t>
  </si>
  <si>
    <t>Fonds déshydratés et poudres</t>
  </si>
  <si>
    <t>HUI-TOURNESOL</t>
  </si>
  <si>
    <t>Huile de tournesol raffinée vrac</t>
  </si>
  <si>
    <t>Huiles végétales</t>
  </si>
  <si>
    <t>BEU-CUISINE</t>
  </si>
  <si>
    <t>Beurre de cuisine bloc 10 kg</t>
  </si>
  <si>
    <t>Beurres et margarines</t>
  </si>
  <si>
    <t>BEU-DOUX</t>
  </si>
  <si>
    <t>Beurre doux 82% MG plaquette</t>
  </si>
  <si>
    <t>MARG-PATISSERIE</t>
  </si>
  <si>
    <t>Margarine de pâtisserie 80% MG</t>
  </si>
  <si>
    <t>CRE-FRAICHE-LI</t>
  </si>
  <si>
    <t>Crème fraîche liquide 15% MG allégée</t>
  </si>
  <si>
    <t>Crèmes fraîches et laitières</t>
  </si>
  <si>
    <t>RNM57218165</t>
  </si>
  <si>
    <t>POMME Reinette clochard France cat.I 170/220g plateau 1rg</t>
  </si>
  <si>
    <t>Légumes</t>
  </si>
  <si>
    <t>SEL-FIN</t>
  </si>
  <si>
    <t>Sel fin de cuisine</t>
  </si>
  <si>
    <t>Sels et condiments de base</t>
  </si>
  <si>
    <t>SUC-BLANC</t>
  </si>
  <si>
    <t>Sucre blanc cristal sac 25 kg</t>
  </si>
  <si>
    <t>Sucres et édulcorants</t>
  </si>
  <si>
    <t>RNMS00813</t>
  </si>
  <si>
    <t>Échalotte hachée IQF</t>
  </si>
  <si>
    <t>Légumes surgelés</t>
  </si>
  <si>
    <t>RNMS00786</t>
  </si>
  <si>
    <t>Petits oignons blancs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</si>
  <si>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</si>
  <si>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</si>
  <si>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</si>
  <si>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</si>
  <si>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</si>
  <si>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</si>
  <si>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</si>
  <si>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</si>
  <si>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</si>
  <si>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</si>
  <si>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</si>
  <si>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</si>
  <si>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</si>
  <si>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Farine de blé T55</t>
  </si>
  <si>
    <t xml:space="preserve">    ↳ Huile de tournesol raffinée vrac</t>
  </si>
  <si>
    <t xml:space="preserve">    ↳ Margarine de pâtisserie 80% MG</t>
  </si>
  <si>
    <t xml:space="preserve">    ↳ Échalotte hachée IQF</t>
  </si>
  <si>
    <t xml:space="preserve">    ↳ POMME Reinette clochard France cat.I 170/220g plateau 1rg</t>
  </si>
  <si>
    <t xml:space="preserve">    ↳ Fond de volaille reconstitue (collectivite)</t>
  </si>
  <si>
    <t>Préparations de base collectivité</t>
  </si>
  <si>
    <t xml:space="preserve">        ↳ EAU</t>
  </si>
  <si>
    <t xml:space="preserve">        ↳ Fonds Brun Lié (Knorr Professional)</t>
  </si>
  <si>
    <t xml:space="preserve">    ↳ Cidre brut de cuisson</t>
  </si>
  <si>
    <t xml:space="preserve">    ↳ Calvados (normande)</t>
  </si>
  <si>
    <t xml:space="preserve">    ↳ Crème fraîche liquide 15% MG allégée</t>
  </si>
  <si>
    <t xml:space="preserve">    ↳ Beurre doux 82% MG plaquette</t>
  </si>
  <si>
    <t xml:space="preserve">    ↳ Glace de viande</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</si>
  <si>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</si>
  <si>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</si>
  <si>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</si>
  <si>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</si>
  <si>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</si>
  <si>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</si>
  <si>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</si>
  <si>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</si>
  <si>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</si>
  <si>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</si>
  <si>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</si>
  <si>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</si>
  <si>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Champignons hôtel pieds morceaux boîte 5/1</t>
  </si>
  <si>
    <t>Recette</t>
  </si>
  <si>
    <t>#</t>
  </si>
  <si>
    <t>Verbe</t>
  </si>
  <si>
    <t>Étape</t>
  </si>
  <si>
    <t>Précision technique</t>
  </si>
  <si>
    <t>Durée</t>
  </si>
  <si>
    <t>Servir — Servez les portions de poulet accompagnees de garniture et largement nappees de sauce. Accompagnez de riz creole ou pilaf.</t>
  </si>
  <si>
    <t>Fond de volaille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</si>
  <si>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</si>
  <si>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</si>
  <si>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</si>
  <si>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</si>
  <si>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</si>
  <si>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</si>
  <si>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</si>
  <si>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</si>
  <si>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</si>
  <si>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</si>
  <si>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</si>
  <si>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</si>
  <si>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</si>
  <si>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POULET VALLEE D'AUGE</t>
  </si>
  <si>
    <t>POULET VALLEE D'AUGE  GRO_CDC_092</t>
  </si>
  <si>
    <t>1.</t>
  </si>
  <si>
    <t>2.</t>
  </si>
  <si>
    <t xml:space="preserve">    Fond de volaille reconstitue (collectivite)</t>
  </si>
  <si>
    <t>3.</t>
  </si>
  <si>
    <t xml:space="preserve">    Roux Blanc</t>
  </si>
  <si>
    <t>4.</t>
  </si>
  <si>
    <t xml:space="preserve">    Sel fin de cuisine</t>
  </si>
  <si>
    <t>5.</t>
  </si>
  <si>
    <t>6.</t>
  </si>
  <si>
    <t xml:space="preserve">    PETITS OIGNONS GRELOTS GLACES A BRUN ET A BLANC</t>
  </si>
  <si>
    <t>7.</t>
  </si>
  <si>
    <t>↳ Fond de volaille reconstitue (collectivite)  GRO-FOND-VOLAIL</t>
  </si>
  <si>
    <t>↳ PETITS OIGNONS GRELOTS GLACES A BRUN ET A BLANC  GRO_CDC_169</t>
  </si>
  <si>
    <t xml:space="preserve">    Petits oignons blancs surgelés</t>
  </si>
  <si>
    <t xml:space="preserve">    Beurre doux 82% MG plaquette</t>
  </si>
  <si>
    <t xml:space="preserve">    Sucre blanc cristal sac 25 kg</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</si>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</sst>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938.96605</v>
      </c>
    </row>
    <row r="12">
      <c r="A12" t="s" s="3">
        <v>16</v>
      </c>
      <c r="B12" s="4">
        <v>9.3896605</v>
      </c>
    </row>
    <row r="13">
      <c r="A13"/>
      <c r="B13"/>
    </row>
    <row r="14">
      <c r="A14" t="s" s="5">
        <v>17</v>
      </c>
      <c r="B14" t="s" s="5">
        <v>14</v>
      </c>
    </row>
    <row r="15">
      <c r="A15" t="s" s="5">
        <v>18</v>
      </c>
      <c r="B15" s="6">
        <v>938.96605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0.4</v>
      </c>
      <c r="E7" s="11">
        <f>D7*$B$2</f>
        <v>0.4</v>
      </c>
      <c r="F7" t="s">
        <v>34</v>
      </c>
      <c r="G7" s="4">
        <f>E7*24</f>
        <v>9.6</v>
      </c>
    </row>
    <row r="8">
      <c r="A8" t="s">
        <v>35</v>
      </c>
      <c r="B8" t="s">
        <v>36</v>
      </c>
      <c r="C8" t="s">
        <v>37</v>
      </c>
      <c r="D8" s="9">
        <v>3</v>
      </c>
      <c r="E8" s="11">
        <f>D8*$B$2</f>
        <v>3</v>
      </c>
      <c r="F8" t="s">
        <v>34</v>
      </c>
      <c r="G8" s="4">
        <f>E8*2.5</f>
        <v>7.5</v>
      </c>
    </row>
    <row r="9">
      <c r="A9" t="s" s="12">
        <v>38</v>
      </c>
      <c r="B9" t="s">
        <v>39</v>
      </c>
      <c r="C9" t="s">
        <v>40</v>
      </c>
      <c r="D9" s="9">
        <v>17.55</v>
      </c>
      <c r="E9" s="11">
        <f>D9*$B$2</f>
        <v>17.55</v>
      </c>
      <c r="F9" t="s">
        <v>34</v>
      </c>
      <c r="G9" s="4">
        <f>E9*0.003</f>
        <v>0.05265</v>
      </c>
    </row>
    <row r="10">
      <c r="A10" t="s" s="12">
        <v>41</v>
      </c>
      <c r="B10" t="s">
        <v>42</v>
      </c>
      <c r="C10" t="s">
        <v>43</v>
      </c>
      <c r="D10" s="9">
        <v>0.75</v>
      </c>
      <c r="E10" s="11">
        <f>D10*$B$2</f>
        <v>0.75</v>
      </c>
      <c r="F10" t="s">
        <v>24</v>
      </c>
      <c r="G10" s="4">
        <f>E10*0</f>
        <v>0</v>
      </c>
    </row>
    <row r="11">
      <c r="A11" t="s">
        <v>44</v>
      </c>
      <c r="B11" t="s">
        <v>45</v>
      </c>
      <c r="C11" t="s">
        <v>46</v>
      </c>
      <c r="D11" s="9">
        <v>0.007</v>
      </c>
      <c r="E11" s="11">
        <f>D11*$B$2</f>
        <v>0.007</v>
      </c>
      <c r="F11" t="s">
        <v>47</v>
      </c>
      <c r="G11" s="4">
        <f>E11*14.8</f>
        <v>0.1036</v>
      </c>
    </row>
    <row r="12">
      <c r="A12" t="s">
        <v>48</v>
      </c>
      <c r="B12" t="s">
        <v>49</v>
      </c>
      <c r="C12" t="s">
        <v>50</v>
      </c>
      <c r="D12" s="9">
        <v>2.3</v>
      </c>
      <c r="E12" s="11">
        <f>D12*$B$2</f>
        <v>2.3</v>
      </c>
      <c r="F12" t="s">
        <v>51</v>
      </c>
      <c r="G12" s="4">
        <f>E12*16.12</f>
        <v>37.076</v>
      </c>
    </row>
    <row r="13">
      <c r="A13" t="s">
        <v>52</v>
      </c>
      <c r="B13" t="s">
        <v>53</v>
      </c>
      <c r="C13" t="s">
        <v>54</v>
      </c>
      <c r="D13" s="9">
        <v>1</v>
      </c>
      <c r="E13" s="11">
        <f>D13*$B$2</f>
        <v>1</v>
      </c>
      <c r="F13" t="s">
        <v>47</v>
      </c>
      <c r="G13" s="4">
        <f>E13*0.56</f>
        <v>0.56</v>
      </c>
    </row>
    <row r="14">
      <c r="A14" t="s">
        <v>55</v>
      </c>
      <c r="B14" t="s">
        <v>56</v>
      </c>
      <c r="C14" t="s">
        <v>57</v>
      </c>
      <c r="D14" s="9">
        <v>0.1</v>
      </c>
      <c r="E14" s="11">
        <f>D14*$B$2</f>
        <v>0.1</v>
      </c>
      <c r="F14" t="s">
        <v>47</v>
      </c>
      <c r="G14" s="4">
        <f>E14*55</f>
        <v>5.5</v>
      </c>
    </row>
    <row r="15">
      <c r="A15" t="s">
        <v>58</v>
      </c>
      <c r="B15" t="s">
        <v>59</v>
      </c>
      <c r="C15" t="s">
        <v>60</v>
      </c>
      <c r="D15" s="9">
        <v>0.45</v>
      </c>
      <c r="E15" s="11">
        <f>D15*$B$2</f>
        <v>0.45</v>
      </c>
      <c r="F15" t="s">
        <v>47</v>
      </c>
      <c r="G15" s="4">
        <f>E15*0</f>
        <v>0</v>
      </c>
    </row>
    <row r="16">
      <c r="A16" t="s">
        <v>61</v>
      </c>
      <c r="B16" t="s">
        <v>62</v>
      </c>
      <c r="C16" t="s">
        <v>63</v>
      </c>
      <c r="D16" s="9">
        <v>0.5</v>
      </c>
      <c r="E16" s="11">
        <f>D16*$B$2</f>
        <v>0.5</v>
      </c>
      <c r="F16" t="s">
        <v>34</v>
      </c>
      <c r="G16" s="4">
        <f>E16*1.05</f>
        <v>0.525</v>
      </c>
    </row>
    <row r="17">
      <c r="A17" t="s">
        <v>64</v>
      </c>
      <c r="B17" t="s">
        <v>65</v>
      </c>
      <c r="C17" t="s">
        <v>66</v>
      </c>
      <c r="D17" s="9">
        <v>0.75</v>
      </c>
      <c r="E17" s="11">
        <f>D17*$B$2</f>
        <v>0.75</v>
      </c>
      <c r="F17" t="s">
        <v>47</v>
      </c>
      <c r="G17" s="4">
        <f>E17*4.9</f>
        <v>3.675</v>
      </c>
    </row>
    <row r="18">
      <c r="A18" t="s">
        <v>67</v>
      </c>
      <c r="B18" t="s">
        <v>68</v>
      </c>
      <c r="C18" t="s">
        <v>66</v>
      </c>
      <c r="D18" s="9">
        <v>0.8</v>
      </c>
      <c r="E18" s="11">
        <f>D18*$B$2</f>
        <v>0.8</v>
      </c>
      <c r="F18" t="s">
        <v>47</v>
      </c>
      <c r="G18" s="4">
        <f>E18*5.2</f>
        <v>4.16</v>
      </c>
    </row>
    <row r="19">
      <c r="A19" t="s">
        <v>69</v>
      </c>
      <c r="B19" t="s">
        <v>70</v>
      </c>
      <c r="C19" t="s">
        <v>66</v>
      </c>
      <c r="D19" s="9">
        <v>0.5</v>
      </c>
      <c r="E19" s="11">
        <f>D19*$B$2</f>
        <v>0.5</v>
      </c>
      <c r="F19" t="s">
        <v>47</v>
      </c>
      <c r="G19" s="4">
        <f>E19*3.6</f>
        <v>1.8</v>
      </c>
    </row>
    <row r="20">
      <c r="A20" t="s">
        <v>71</v>
      </c>
      <c r="B20" t="s">
        <v>72</v>
      </c>
      <c r="C20" t="s">
        <v>73</v>
      </c>
      <c r="D20" s="9">
        <v>3</v>
      </c>
      <c r="E20" s="11">
        <f>D20*$B$2</f>
        <v>3</v>
      </c>
      <c r="F20" t="s">
        <v>34</v>
      </c>
      <c r="G20" s="4">
        <f>E20*2.2</f>
        <v>6.6</v>
      </c>
    </row>
    <row r="21">
      <c r="A21" t="s">
        <v>74</v>
      </c>
      <c r="B21" t="s">
        <v>75</v>
      </c>
      <c r="C21" t="s">
        <v>76</v>
      </c>
      <c r="D21" s="9">
        <v>6</v>
      </c>
      <c r="E21" s="11">
        <f>D21*$B$2</f>
        <v>6</v>
      </c>
      <c r="F21" t="s">
        <v>47</v>
      </c>
      <c r="G21" s="4">
        <f>E21*2.1</f>
        <v>12.6</v>
      </c>
    </row>
    <row r="22">
      <c r="A22" t="s">
        <v>77</v>
      </c>
      <c r="B22" t="s">
        <v>78</v>
      </c>
      <c r="C22" t="s">
        <v>79</v>
      </c>
      <c r="D22" s="9">
        <v>0.088</v>
      </c>
      <c r="E22" s="11">
        <f>D22*$B$2</f>
        <v>0.088</v>
      </c>
      <c r="F22" t="s">
        <v>47</v>
      </c>
      <c r="G22" s="4">
        <f>E22*0.35</f>
        <v>0.0308</v>
      </c>
    </row>
    <row r="23">
      <c r="A23" t="s">
        <v>80</v>
      </c>
      <c r="B23" t="s">
        <v>81</v>
      </c>
      <c r="C23" t="s">
        <v>82</v>
      </c>
      <c r="D23" s="9">
        <v>0.15</v>
      </c>
      <c r="E23" s="11">
        <f>D23*$B$2</f>
        <v>0.15</v>
      </c>
      <c r="F23" t="s">
        <v>47</v>
      </c>
      <c r="G23" s="4">
        <f>E23*0.82</f>
        <v>0.123</v>
      </c>
    </row>
    <row r="24">
      <c r="A24" t="s">
        <v>83</v>
      </c>
      <c r="B24" t="s">
        <v>84</v>
      </c>
      <c r="C24" t="s">
        <v>85</v>
      </c>
      <c r="D24" s="9">
        <v>1</v>
      </c>
      <c r="E24" s="11">
        <f>D24*$B$2</f>
        <v>1</v>
      </c>
      <c r="F24" t="s">
        <v>47</v>
      </c>
      <c r="G24" s="4">
        <f>E24*6.96</f>
        <v>6.96</v>
      </c>
    </row>
    <row r="25">
      <c r="A25" t="s">
        <v>86</v>
      </c>
      <c r="B25" t="s">
        <v>87</v>
      </c>
      <c r="C25" t="s">
        <v>88</v>
      </c>
      <c r="D25" s="9">
        <v>6</v>
      </c>
      <c r="E25" s="11">
        <f>D25*$B$2</f>
        <v>6</v>
      </c>
      <c r="F25" t="s">
        <v>47</v>
      </c>
      <c r="G25" s="4">
        <f>E25*3.85</f>
        <v>23.1</v>
      </c>
    </row>
    <row r="26">
      <c r="A26" t="s">
        <v>89</v>
      </c>
      <c r="B26" t="s">
        <v>90</v>
      </c>
      <c r="C26" t="s">
        <v>91</v>
      </c>
      <c r="D26" s="9">
        <v>100</v>
      </c>
      <c r="E26" s="11">
        <f>D26*$B$2</f>
        <v>100</v>
      </c>
      <c r="F26" t="s">
        <v>47</v>
      </c>
      <c r="G26" s="4">
        <f>E26*8.19</f>
        <v>819</v>
      </c>
    </row>
    <row r="27">
      <c r="A27"/>
      <c r="B27"/>
      <c r="C27"/>
      <c r="D27"/>
      <c r="E27"/>
      <c r="F27" t="s" s="3">
        <v>92</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93</v>
      </c>
      <c r="B1" t="s" s="2">
        <v>94</v>
      </c>
      <c r="C1" t="s" s="2">
        <v>95</v>
      </c>
      <c r="D1" t="s" s="2">
        <v>96</v>
      </c>
      <c r="E1" t="s" s="2">
        <v>29</v>
      </c>
      <c r="F1" t="s" s="2">
        <v>5</v>
      </c>
    </row>
    <row r="2">
      <c r="A2">
        <v>0</v>
      </c>
      <c r="B2" t="s">
        <v>2</v>
      </c>
      <c r="C2" t="s">
        <v>97</v>
      </c>
      <c r="D2" s="11">
        <v>100</v>
      </c>
      <c r="E2" t="s">
        <v>24</v>
      </c>
      <c r="F2" t="s">
        <v>98</v>
      </c>
    </row>
    <row r="3">
      <c r="A3">
        <v>1</v>
      </c>
      <c r="B3" t="s">
        <v>99</v>
      </c>
      <c r="C3" t="s">
        <v>100</v>
      </c>
      <c r="D3" s="11">
        <v>100</v>
      </c>
      <c r="E3" t="s">
        <v>24</v>
      </c>
      <c r="F3" t="s">
        <v>91</v>
      </c>
    </row>
    <row r="4">
      <c r="A4">
        <v>1</v>
      </c>
      <c r="B4" t="s">
        <v>101</v>
      </c>
      <c r="C4" t="s">
        <v>100</v>
      </c>
      <c r="D4" s="11">
        <v>1</v>
      </c>
      <c r="E4" t="s">
        <v>47</v>
      </c>
      <c r="F4" t="s">
        <v>54</v>
      </c>
    </row>
    <row r="5">
      <c r="A5">
        <v>1</v>
      </c>
      <c r="B5" t="s">
        <v>102</v>
      </c>
      <c r="C5" t="s">
        <v>100</v>
      </c>
      <c r="D5" s="11">
        <v>0.5</v>
      </c>
      <c r="E5" t="s">
        <v>34</v>
      </c>
      <c r="F5" t="s">
        <v>63</v>
      </c>
    </row>
    <row r="6">
      <c r="A6">
        <v>1</v>
      </c>
      <c r="B6" t="s">
        <v>103</v>
      </c>
      <c r="C6" t="s">
        <v>100</v>
      </c>
      <c r="D6" s="11">
        <v>0.5</v>
      </c>
      <c r="E6" t="s">
        <v>47</v>
      </c>
      <c r="F6" t="s">
        <v>66</v>
      </c>
    </row>
    <row r="7">
      <c r="A7">
        <v>1</v>
      </c>
      <c r="B7" t="s">
        <v>104</v>
      </c>
      <c r="C7" t="s">
        <v>100</v>
      </c>
      <c r="D7" s="11">
        <v>1</v>
      </c>
      <c r="E7" t="s">
        <v>47</v>
      </c>
      <c r="F7" t="s">
        <v>85</v>
      </c>
    </row>
    <row r="8">
      <c r="A8">
        <v>1</v>
      </c>
      <c r="B8" t="s">
        <v>105</v>
      </c>
      <c r="C8" t="s">
        <v>100</v>
      </c>
      <c r="D8" s="11">
        <v>6</v>
      </c>
      <c r="E8" t="s">
        <v>47</v>
      </c>
      <c r="F8" t="s">
        <v>76</v>
      </c>
    </row>
    <row r="9">
      <c r="A9">
        <v>1</v>
      </c>
      <c r="B9" t="s">
        <v>106</v>
      </c>
      <c r="C9" t="s">
        <v>97</v>
      </c>
      <c r="D9" s="11">
        <v>18</v>
      </c>
      <c r="E9" t="s">
        <v>34</v>
      </c>
      <c r="F9" t="s">
        <v>107</v>
      </c>
    </row>
    <row r="10">
      <c r="A10">
        <v>2</v>
      </c>
      <c r="B10" t="s">
        <v>108</v>
      </c>
      <c r="C10" t="s">
        <v>100</v>
      </c>
      <c r="D10" s="11">
        <v>17.55</v>
      </c>
      <c r="E10" t="s">
        <v>34</v>
      </c>
      <c r="F10" t="s">
        <v>40</v>
      </c>
    </row>
    <row r="11">
      <c r="A11">
        <v>2</v>
      </c>
      <c r="B11" t="s">
        <v>109</v>
      </c>
      <c r="C11" t="s">
        <v>100</v>
      </c>
      <c r="D11" s="11">
        <v>0.45</v>
      </c>
      <c r="E11" t="s">
        <v>47</v>
      </c>
      <c r="F11" t="s">
        <v>60</v>
      </c>
    </row>
    <row r="12">
      <c r="A12">
        <v>1</v>
      </c>
      <c r="B12" t="s">
        <v>110</v>
      </c>
      <c r="C12" t="s">
        <v>100</v>
      </c>
      <c r="D12" s="11">
        <v>3</v>
      </c>
      <c r="E12" t="s">
        <v>34</v>
      </c>
      <c r="F12" t="s">
        <v>37</v>
      </c>
    </row>
    <row r="13">
      <c r="A13">
        <v>1</v>
      </c>
      <c r="B13" t="s">
        <v>111</v>
      </c>
      <c r="C13" t="s">
        <v>100</v>
      </c>
      <c r="D13" s="11">
        <v>0.4</v>
      </c>
      <c r="E13" t="s">
        <v>34</v>
      </c>
      <c r="F13" t="s">
        <v>33</v>
      </c>
    </row>
    <row r="14">
      <c r="A14">
        <v>1</v>
      </c>
      <c r="B14" t="s">
        <v>112</v>
      </c>
      <c r="C14" t="s">
        <v>100</v>
      </c>
      <c r="D14" s="11">
        <v>3</v>
      </c>
      <c r="E14" t="s">
        <v>34</v>
      </c>
      <c r="F14" t="s">
        <v>73</v>
      </c>
    </row>
    <row r="15">
      <c r="A15">
        <v>1</v>
      </c>
      <c r="B15" t="s">
        <v>113</v>
      </c>
      <c r="C15" t="s">
        <v>100</v>
      </c>
      <c r="D15" s="11">
        <v>0.5</v>
      </c>
      <c r="E15" t="s">
        <v>47</v>
      </c>
      <c r="F15" t="s">
        <v>66</v>
      </c>
    </row>
    <row r="16">
      <c r="A16">
        <v>1</v>
      </c>
      <c r="B16" t="s">
        <v>114</v>
      </c>
      <c r="C16" t="s">
        <v>100</v>
      </c>
      <c r="D16" s="11">
        <v>0.1</v>
      </c>
      <c r="E16" t="s">
        <v>47</v>
      </c>
      <c r="F16" t="s">
        <v>57</v>
      </c>
    </row>
    <row r="17">
      <c r="A17">
        <v>1</v>
      </c>
      <c r="B17" t="s">
        <v>115</v>
      </c>
      <c r="C17" t="s">
        <v>97</v>
      </c>
      <c r="D17" s="11">
        <v>75</v>
      </c>
      <c r="E17" t="s">
        <v>24</v>
      </c>
      <c r="F17" t="s">
        <v>116</v>
      </c>
    </row>
    <row r="18">
      <c r="A18">
        <v>1</v>
      </c>
      <c r="B18" t="s">
        <v>115</v>
      </c>
      <c r="C18" t="s">
        <v>97</v>
      </c>
      <c r="D18" s="11">
        <v>75</v>
      </c>
      <c r="E18" t="s">
        <v>24</v>
      </c>
      <c r="F18" t="s">
        <v>116</v>
      </c>
    </row>
    <row r="19">
      <c r="A19">
        <v>2</v>
      </c>
      <c r="B19" t="s">
        <v>117</v>
      </c>
      <c r="C19" t="s">
        <v>100</v>
      </c>
      <c r="D19" s="11">
        <v>3</v>
      </c>
      <c r="E19" t="s">
        <v>47</v>
      </c>
      <c r="F19" t="s">
        <v>88</v>
      </c>
    </row>
    <row r="20">
      <c r="A20">
        <v>2</v>
      </c>
      <c r="B20" t="s">
        <v>117</v>
      </c>
      <c r="C20" t="s">
        <v>100</v>
      </c>
      <c r="D20" s="11">
        <v>3</v>
      </c>
      <c r="E20" t="s">
        <v>47</v>
      </c>
      <c r="F20" t="s">
        <v>88</v>
      </c>
    </row>
    <row r="21">
      <c r="A21">
        <v>2</v>
      </c>
      <c r="B21" t="s">
        <v>118</v>
      </c>
      <c r="C21" t="s">
        <v>100</v>
      </c>
      <c r="D21" s="11">
        <v>0.15</v>
      </c>
      <c r="E21" t="s">
        <v>47</v>
      </c>
      <c r="F21" t="s">
        <v>66</v>
      </c>
    </row>
    <row r="22">
      <c r="A22">
        <v>2</v>
      </c>
      <c r="B22" t="s">
        <v>118</v>
      </c>
      <c r="C22" t="s">
        <v>100</v>
      </c>
      <c r="D22" s="11">
        <v>0.15</v>
      </c>
      <c r="E22" t="s">
        <v>47</v>
      </c>
      <c r="F22" t="s">
        <v>66</v>
      </c>
    </row>
    <row r="23">
      <c r="A23">
        <v>2</v>
      </c>
      <c r="B23" t="s">
        <v>119</v>
      </c>
      <c r="C23" t="s">
        <v>100</v>
      </c>
      <c r="D23" s="11">
        <v>0.075</v>
      </c>
      <c r="E23" t="s">
        <v>47</v>
      </c>
      <c r="F23" t="s">
        <v>82</v>
      </c>
    </row>
    <row r="24">
      <c r="A24">
        <v>2</v>
      </c>
      <c r="B24" t="s">
        <v>119</v>
      </c>
      <c r="C24" t="s">
        <v>100</v>
      </c>
      <c r="D24" s="11">
        <v>0.075</v>
      </c>
      <c r="E24" t="s">
        <v>47</v>
      </c>
      <c r="F24" t="s">
        <v>82</v>
      </c>
    </row>
    <row r="25">
      <c r="A25">
        <v>2</v>
      </c>
      <c r="B25" t="s">
        <v>120</v>
      </c>
      <c r="C25" t="s">
        <v>100</v>
      </c>
      <c r="D25" s="11">
        <v>0.008</v>
      </c>
      <c r="E25" t="s">
        <v>47</v>
      </c>
      <c r="F25" t="s">
        <v>79</v>
      </c>
    </row>
    <row r="26">
      <c r="A26">
        <v>2</v>
      </c>
      <c r="B26" t="s">
        <v>120</v>
      </c>
      <c r="C26" t="s">
        <v>100</v>
      </c>
      <c r="D26" s="11">
        <v>0.008</v>
      </c>
      <c r="E26" t="s">
        <v>47</v>
      </c>
      <c r="F26" t="s">
        <v>79</v>
      </c>
    </row>
    <row r="27">
      <c r="A27">
        <v>1</v>
      </c>
      <c r="B27" t="s">
        <v>121</v>
      </c>
      <c r="C27" t="s">
        <v>100</v>
      </c>
      <c r="D27" s="11">
        <v>0.073</v>
      </c>
      <c r="E27" t="s">
        <v>47</v>
      </c>
      <c r="F27" t="s">
        <v>79</v>
      </c>
    </row>
    <row r="28">
      <c r="A28">
        <v>1</v>
      </c>
      <c r="B28" t="s">
        <v>122</v>
      </c>
      <c r="C28" t="s">
        <v>100</v>
      </c>
      <c r="D28" s="11">
        <v>0.007</v>
      </c>
      <c r="E28" t="s">
        <v>47</v>
      </c>
      <c r="F28" t="s">
        <v>46</v>
      </c>
    </row>
    <row r="29">
      <c r="A29">
        <v>1</v>
      </c>
      <c r="B29" t="s">
        <v>123</v>
      </c>
      <c r="C29" t="s">
        <v>97</v>
      </c>
      <c r="D29" s="11">
        <v>1.5</v>
      </c>
      <c r="E29" t="s">
        <v>47</v>
      </c>
      <c r="F29" t="s">
        <v>124</v>
      </c>
    </row>
    <row r="30">
      <c r="A30">
        <v>2</v>
      </c>
      <c r="B30" t="s">
        <v>125</v>
      </c>
      <c r="C30" t="s">
        <v>100</v>
      </c>
      <c r="D30" s="11">
        <v>0.75</v>
      </c>
      <c r="E30" t="s">
        <v>47</v>
      </c>
      <c r="F30" t="s">
        <v>66</v>
      </c>
    </row>
    <row r="31">
      <c r="A31">
        <v>2</v>
      </c>
      <c r="B31" t="s">
        <v>126</v>
      </c>
      <c r="C31" t="s">
        <v>100</v>
      </c>
      <c r="D31" s="11">
        <v>0.75</v>
      </c>
      <c r="E31" t="s">
        <v>47</v>
      </c>
      <c r="F31" t="s">
        <v>43</v>
      </c>
    </row>
    <row r="32">
      <c r="A32">
        <v>1</v>
      </c>
      <c r="B32" t="s">
        <v>127</v>
      </c>
      <c r="C32" t="s">
        <v>100</v>
      </c>
      <c r="D32" s="11">
        <v>2.3</v>
      </c>
      <c r="E32" t="s">
        <v>47</v>
      </c>
      <c r="F3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v>1</v>
      </c>
      <c r="C2"/>
      <c r="D2" t="inlineStr" s="14">
        <is>
          <t>Mise en place du poste de travail — Verifiez les DLC, pesez les denrees, selectionnez le materiel. Desinfectez le materiel et le poste de travail suivant les protocoles.</t>
        </is>
      </c>
      <c r="E2" t="s" s="14"/>
      <c r="F2"/>
    </row>
    <row r="3">
      <c r="A3" t="s">
        <v>2</v>
      </c>
      <c r="B3">
        <v>2</v>
      </c>
      <c r="C3"/>
      <c r="D3" t="inlineStr" s="14">
        <is>
          <t>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t>
        </is>
      </c>
      <c r="E3" t="s" s="14"/>
      <c r="F3"/>
    </row>
    <row r="4">
      <c r="A4" t="s">
        <v>2</v>
      </c>
      <c r="B4">
        <v>3</v>
      </c>
      <c r="C4"/>
      <c r="D4" t="inlineStr" s="14">
        <is>
          <t>Confectionner le roux blanc — Dans un rondeau, faites fondre le beurre. Ajoutez la farine tamisee. Melangez au fouet. Laissez cuire le roux sans coloration. Laissez refroidir dans le rondeau qui servira ulterieurement a la confection de la sauce.</t>
        </is>
      </c>
      <c r="E4" t="s" s="14"/>
      <c r="F4"/>
    </row>
    <row r="5">
      <c r="A5" t="s">
        <v>2</v>
      </c>
      <c r="B5">
        <v>4</v>
      </c>
      <c r="C5"/>
      <c r="D5" t="inlineStr" s="14">
        <is>
          <t>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t>
        </is>
      </c>
      <c r="E5" t="s" s="14"/>
      <c r="F5"/>
    </row>
    <row r="6">
      <c r="A6" t="s">
        <v>2</v>
      </c>
      <c r="B6">
        <v>5</v>
      </c>
      <c r="C6"/>
      <c r="D6" t="inlineStr" s="14">
        <is>
          <t>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t>
        </is>
      </c>
      <c r="E6" t="s" s="14"/>
      <c r="F6"/>
    </row>
    <row r="7">
      <c r="A7" t="s">
        <v>2</v>
      </c>
      <c r="B7">
        <v>6</v>
      </c>
      <c r="C7"/>
      <c r="D7" t="inlineStr" s="14">
        <is>
          <t>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t>
        </is>
      </c>
      <c r="E7" t="s" s="14"/>
      <c r="F7"/>
    </row>
    <row r="8">
      <c r="A8" t="s">
        <v>2</v>
      </c>
      <c r="B8">
        <v>7</v>
      </c>
      <c r="C8"/>
      <c r="D8" t="s" s="14">
        <v>134</v>
      </c>
      <c r="E8" t="s" s="14"/>
      <c r="F8"/>
    </row>
    <row r="9">
      <c r="A9" t="s">
        <v>135</v>
      </c>
      <c r="B9">
        <v>1</v>
      </c>
      <c r="C9" t="s">
        <v>136</v>
      </c>
      <c r="D9" t="s" s="14">
        <v>137</v>
      </c>
      <c r="E9" t="s" s="14"/>
      <c r="F9"/>
    </row>
    <row r="10">
      <c r="A10" t="s">
        <v>138</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138</v>
      </c>
      <c r="B11">
        <v>2</v>
      </c>
      <c r="C11"/>
      <c r="D11" t="s" s="14">
        <v>139</v>
      </c>
      <c r="E11" t="s" s="14"/>
      <c r="F11"/>
    </row>
    <row r="12">
      <c r="A12" t="s">
        <v>138</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138</v>
      </c>
      <c r="B13">
        <v>4</v>
      </c>
      <c r="C13"/>
      <c r="D13" t="s" s="14">
        <v>140</v>
      </c>
      <c r="E13" t="s" s="14"/>
      <c r="F13"/>
    </row>
    <row r="14">
      <c r="A14" t="s">
        <v>138</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row r="15">
      <c r="A15" t="s">
        <v>141</v>
      </c>
      <c r="B15">
        <v>1</v>
      </c>
      <c r="C15" t="s">
        <v>142</v>
      </c>
      <c r="D15" t="s" s="14">
        <v>143</v>
      </c>
      <c r="E15" t="s" s="14"/>
      <c r="F15"/>
    </row>
    <row r="16">
      <c r="A16" t="s">
        <v>141</v>
      </c>
      <c r="B16">
        <v>2</v>
      </c>
      <c r="C16" t="s">
        <v>144</v>
      </c>
      <c r="D16"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6" t="s" s="14"/>
      <c r="F16"/>
    </row>
    <row r="17">
      <c r="A17" t="s">
        <v>141</v>
      </c>
      <c r="B17">
        <v>3</v>
      </c>
      <c r="C17" t="s">
        <v>145</v>
      </c>
      <c r="D17" t="inlineStr" s="14">
        <is>
          <t>Cuire le roux blanc — Cuire très doucement à feu réduit sans arrêter de mélanger. Arrêter la cuisson lorsqu'il blanchit et devient mousseux — on dit alors qu'il « fleurit ».</t>
        </is>
      </c>
      <c r="E17" t="s" s="14">
        <v>146</v>
      </c>
      <c r="F17"/>
    </row>
    <row r="18">
      <c r="A18" t="s">
        <v>141</v>
      </c>
      <c r="B18">
        <v>4</v>
      </c>
      <c r="C18" t="s">
        <v>147</v>
      </c>
      <c r="D18" t="s" s="14">
        <v>148</v>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7"/>
  <cols>
    <col min="1" max="1" width="22" customWidth="1"/>
    <col min="2" max="2" width="52" customWidth="1"/>
    <col min="3" max="3" width="14" customWidth="1"/>
    <col min="4" max="4" width="10" customWidth="1"/>
  </cols>
  <sheetData>
    <row r="1" customHeight="1" ht="24">
      <c r="A1" t="s" s="7">
        <v>149</v>
      </c>
      <c r="B1"/>
      <c r="C1"/>
      <c r="D1"/>
    </row>
    <row r="2">
      <c r="A2" t="str" s="15">
        <f>"GRO_CDC_092 · GRO.VOLAILLE · référence : "&amp;Besoins!B3&amp;" "&amp;Besoins!C3&amp;" · multiplicateur réglable sur la feuille ""Besoins"""</f>
        <v>GRO_CDC_092 · GRO.VOLAILLE · référence : 100 pc · multiplicateur réglable sur la feuille </v>
      </c>
      <c r="B2"/>
      <c r="C2"/>
      <c r="D2"/>
    </row>
    <row r="3">
      <c r="A3"/>
      <c r="B3"/>
      <c r="C3"/>
      <c r="D3"/>
    </row>
    <row r="4">
      <c r="A4" t="s" s="16">
        <v>150</v>
      </c>
      <c r="B4"/>
      <c r="C4"/>
      <c r="D4"/>
    </row>
    <row r="5">
      <c r="A5" t="s" s="17">
        <v>151</v>
      </c>
      <c r="B5" t="str" s="14">
        <f>Procedure!D2</f>
        <v>Mise en place du poste de travail — Verifiez les DLC, pesez les denrees, selectionnez le materiel. Desinfectez le materiel et le poste de travail suivant les protocoles.</v>
      </c>
      <c r="C5"/>
      <c r="D5"/>
    </row>
    <row r="6">
      <c r="A6" t="s" s="17">
        <v>152</v>
      </c>
      <c r="B6" t="str" s="14">
        <f>Procedure!D3</f>
        <v>Preparations preliminaires — Habillez les portions de poulet. Reservez au froid en attente d'utilisation. Epluchez, lavez, desinfectez les pommes suivant la procedure. Tailliez les pommes en quartiers. Filmez et reservez au froid. Realisez le fond blanc de volaille, a partir de fond deshydrate, en respectant les indications du fabricant. Reservez au chaud en attente d'utilisation. Deconditionnez et egouttez les champignons en suivant la procedure. Reservez au froid.</v>
      </c>
      <c r="C6"/>
      <c r="D6"/>
    </row>
    <row r="7">
      <c r="A7"/>
      <c r="B7" t="s">
        <v>153</v>
      </c>
      <c r="C7" s="11">
        <f>'Besoins'!$B$2*18</f>
        <v>18</v>
      </c>
      <c r="D7" t="s">
        <v>34</v>
      </c>
    </row>
    <row r="8">
      <c r="A8"/>
      <c r="B8" t="str">
        <f>Besoins!B21</f>
        <v>POMME Reinette clochard France cat.I 170/220g plateau 1rg</v>
      </c>
      <c r="C8" s="11">
        <f>Besoins!E21</f>
        <v>6</v>
      </c>
      <c r="D8" t="str">
        <f>Besoins!F21</f>
        <v>kg</v>
      </c>
    </row>
    <row r="9">
      <c r="A9"/>
      <c r="B9" t="str">
        <f>Besoins!B12</f>
        <v>Champignons hôtel pieds morceaux boîte 5/1</v>
      </c>
      <c r="C9" s="11">
        <f>Besoins!E12</f>
        <v>2.3</v>
      </c>
      <c r="D9" t="str">
        <f>Besoins!F12</f>
        <v>kg</v>
      </c>
    </row>
    <row r="10">
      <c r="A10"/>
      <c r="B10" t="str">
        <f>Besoins!B26</f>
        <v>Cuisses de poulet 180/220g UE</v>
      </c>
      <c r="C10" s="11">
        <f>Besoins!E26</f>
        <v>100</v>
      </c>
      <c r="D10" t="str">
        <f>Besoins!F26</f>
        <v>pc</v>
      </c>
    </row>
    <row r="11">
      <c r="A11" t="s" s="17">
        <v>154</v>
      </c>
      <c r="B11" t="str" s="14">
        <f>Procedure!D4</f>
        <v>Confectionner le roux blanc — Dans un rondeau, faites fondre le beurre. Ajoutez la farine tamisee. Melangez au fouet. Laissez cuire le roux sans coloration. Laissez refroidir dans le rondeau qui servira ulterieurement a la confection de la sauce.</v>
      </c>
      <c r="C11"/>
      <c r="D11"/>
    </row>
    <row r="12">
      <c r="A12"/>
      <c r="B12" t="s">
        <v>155</v>
      </c>
      <c r="C12" s="11">
        <f>'Besoins'!$B$2*1.5</f>
        <v>1.5</v>
      </c>
      <c r="D12" t="s">
        <v>47</v>
      </c>
    </row>
    <row r="13">
      <c r="A13" t="s" s="17">
        <v>156</v>
      </c>
      <c r="B13" t="str" s="14">
        <f>Procedure!D5</f>
        <v>Marquer la cuisson des portions de poulet — Salez, poivrez et farinez legerement les portions de poulet. Dans la sauteuse, a l'huile et au beurre, faites raidir les portions de poulet sur les deux faces sans coloration. Egouttez les portions dans 2 bacs GN 1/1 H 100 perfores doubles de bacs pleins. Degraissez la sauteuse et eliminez les particules carbonisees. Dans la sauteuse, faites suer au beurre l'echalote et les quartiers de pommes. Deglacez au cidre. Laissez reduire du tiers. Rangez les portions de poulet sur les echalotes et les quartiers de pommes. Flambez avec 20 cL de calvados. Mouillez avec 14 litres de fond blanc de volaille. Salez et poivrez. Piquez la sonde de cuisson dans la jointure d'une cuisse de poulet. Portez a ebullition, reduisez la source de chaleur et mijotez a couvert. Atteignez +85/87 degC au coeur du poulet au terme de la cuisson. Verifiez la cuisson. Decantez les portions de poulet dans 6 bacs GN 1/1 H 65. Couvrez. Reservez au chaud.</v>
      </c>
      <c r="C13"/>
      <c r="D13"/>
    </row>
    <row r="14">
      <c r="A14"/>
      <c r="B14" t="str">
        <f>Besoins!B13</f>
        <v>Farine de blé T55</v>
      </c>
      <c r="C14" s="11">
        <f>Besoins!E13</f>
        <v>1</v>
      </c>
      <c r="D14" t="str">
        <f>Besoins!F13</f>
        <v>kg</v>
      </c>
    </row>
    <row r="15">
      <c r="A15"/>
      <c r="B15" t="str">
        <f>Besoins!B16</f>
        <v>Huile de tournesol raffinée vrac</v>
      </c>
      <c r="C15" s="11">
        <f>Besoins!E16</f>
        <v>0.5</v>
      </c>
      <c r="D15" t="str">
        <f>Besoins!F16</f>
        <v>lt</v>
      </c>
    </row>
    <row r="16">
      <c r="A16"/>
      <c r="B16" t="str">
        <f>Besoins!B19</f>
        <v>Margarine de pâtisserie 80% MG</v>
      </c>
      <c r="C16" s="11">
        <f>Besoins!E19</f>
        <v>0.5</v>
      </c>
      <c r="D16" t="str">
        <f>Besoins!F19</f>
        <v>kg</v>
      </c>
    </row>
    <row r="17">
      <c r="A17"/>
      <c r="B17" t="str">
        <f>Besoins!B24</f>
        <v>Échalotte hachée IQF</v>
      </c>
      <c r="C17" s="11">
        <f>Besoins!E24</f>
        <v>1</v>
      </c>
      <c r="D17" t="str">
        <f>Besoins!F24</f>
        <v>kg</v>
      </c>
    </row>
    <row r="18">
      <c r="A18"/>
      <c r="B18" t="str">
        <f>Besoins!B8</f>
        <v>Cidre brut de cuisson</v>
      </c>
      <c r="C18" s="11">
        <f>Besoins!E8</f>
        <v>3</v>
      </c>
      <c r="D18" t="str">
        <f>Besoins!F8</f>
        <v>lt</v>
      </c>
    </row>
    <row r="19">
      <c r="A19"/>
      <c r="B19" t="str">
        <f>Besoins!B7</f>
        <v>Calvados (normande)</v>
      </c>
      <c r="C19" s="11">
        <f>Besoins!E7</f>
        <v>0.4</v>
      </c>
      <c r="D19" t="str">
        <f>Besoins!F7</f>
        <v>lt</v>
      </c>
    </row>
    <row r="20">
      <c r="A20"/>
      <c r="B20" t="s">
        <v>157</v>
      </c>
      <c r="C20" s="11">
        <f>'Besoins'!$B$2*0.073</f>
        <v>0.073</v>
      </c>
      <c r="D20" t="s">
        <v>47</v>
      </c>
    </row>
    <row r="21">
      <c r="A21"/>
      <c r="B21" t="str">
        <f>Besoins!B11</f>
        <v>Poivre blanc moulu</v>
      </c>
      <c r="C21" s="11">
        <f>Besoins!E11</f>
        <v>0.007</v>
      </c>
      <c r="D21" t="str">
        <f>Besoins!F11</f>
        <v>kg</v>
      </c>
    </row>
    <row r="22">
      <c r="A22" t="s" s="17">
        <v>158</v>
      </c>
      <c r="B22" t="str" s="14">
        <f>Procedure!D6</f>
        <v>Confectionner la sauce — Versez le fond de cuisson chaud dans le rondeau ou se trouve le roux froid. Melangez au fouet. Portez a ebullition et laissez mijoter 5 a 10 minutes sans cesser de remuer. Au besoin, reduisez le fond afin d'obtenir 12 litres de sauce. En dehors du feu, ajoutez la creme fraiche, le concentre de volaille et le calvados. Emulsionnez la sauce au mixeur, sans passer au chinois les elements qu'elle contient, pour la rendre onctueuse et legerement moussante. Surveillez la consistance de la sauce et rectifiez l'assaisonnement.</v>
      </c>
      <c r="C22"/>
      <c r="D22"/>
    </row>
    <row r="23">
      <c r="A23"/>
      <c r="B23" t="str">
        <f>Besoins!B20</f>
        <v>Crème fraîche liquide 15% MG allégée</v>
      </c>
      <c r="C23" s="11">
        <f>Besoins!E20</f>
        <v>3</v>
      </c>
      <c r="D23" t="str">
        <f>Besoins!F20</f>
        <v>lt</v>
      </c>
    </row>
    <row r="24">
      <c r="A24"/>
      <c r="B24" t="str">
        <f>Besoins!B14</f>
        <v>Glace de viande</v>
      </c>
      <c r="C24" s="11">
        <f>Besoins!E14</f>
        <v>0.1</v>
      </c>
      <c r="D24" t="str">
        <f>Besoins!F14</f>
        <v>kg</v>
      </c>
    </row>
    <row r="25">
      <c r="A25" t="s" s="17">
        <v>159</v>
      </c>
      <c r="B25" t="str" s="14">
        <f>Procedure!D7</f>
        <v>Terminer la preparation des portions de poulet — Deposez les petits oignons glaces a blanc (voir la recette) et les champignons sur les portions de poulet. Nappez les portions de chaque bac avec la sauce. Agitez les bacs d'un mouvement circulaire pour lier tous les elements ensemble. Couvrez, eventuellement passez au four positionne sur la chaleur mixte a +170 degC pour mijoter pendant 2 a 3 minutes les portions dans la sauce. Respectez la procedure de fin de cuisson. Stockez en armoire chaude et maintenez a +63 degC en attente de consommation.</v>
      </c>
      <c r="C25"/>
      <c r="D25"/>
    </row>
    <row r="26">
      <c r="A26"/>
      <c r="B26" t="s">
        <v>160</v>
      </c>
      <c r="C26" s="11">
        <f>'Besoins'!$B$2*75</f>
        <v>75</v>
      </c>
      <c r="D26" t="s">
        <v>24</v>
      </c>
    </row>
    <row r="27">
      <c r="A27"/>
      <c r="B27" t="s">
        <v>160</v>
      </c>
      <c r="C27" s="11">
        <f>'Besoins'!$B$2*75</f>
        <v>75</v>
      </c>
      <c r="D27" t="s">
        <v>24</v>
      </c>
    </row>
    <row r="28">
      <c r="A28" t="s" s="17">
        <v>161</v>
      </c>
      <c r="B28" t="str" s="14">
        <f>Procedure!D8</f>
        <v>Servir — Servez les portions de poulet accompagnees de garniture et largement nappees de sauce. Accompagnez de riz creole ou pilaf.</v>
      </c>
      <c r="C28"/>
      <c r="D28"/>
    </row>
    <row r="29">
      <c r="A29"/>
      <c r="B29"/>
      <c r="C29"/>
      <c r="D29"/>
    </row>
    <row r="30">
      <c r="A30" t="s" s="16">
        <v>162</v>
      </c>
      <c r="B30"/>
      <c r="C30"/>
      <c r="D30"/>
    </row>
    <row r="31">
      <c r="A31" t="s" s="17">
        <v>151</v>
      </c>
      <c r="B31" t="str" s="14">
        <f>"[DISSOUDRE] "&amp;Procedure!D9</f>
        <v>[DISSOUDRE] Délayer la poudre dans l'eau froide en fouettant, puis porter à ébullition en remuant régulièrement.</v>
      </c>
      <c r="C31"/>
      <c r="D31"/>
    </row>
    <row r="32">
      <c r="A32"/>
      <c r="B32" t="str">
        <f>Besoins!B9</f>
        <v>EAU</v>
      </c>
      <c r="C32" s="11">
        <f>Besoins!E9</f>
        <v>17.55</v>
      </c>
      <c r="D32" t="str">
        <f>Besoins!F9</f>
        <v>lt</v>
      </c>
    </row>
    <row r="33">
      <c r="A33"/>
      <c r="B33" t="str">
        <f>Besoins!B15</f>
        <v>Fonds Brun Lié (Knorr Professional)</v>
      </c>
      <c r="C33" s="11">
        <f>Besoins!E15</f>
        <v>0.45</v>
      </c>
      <c r="D33" t="str">
        <f>Besoins!F15</f>
        <v>kg</v>
      </c>
    </row>
    <row r="34">
      <c r="A34"/>
      <c r="B34"/>
      <c r="C34"/>
      <c r="D34"/>
    </row>
    <row r="35">
      <c r="A35" t="s" s="16">
        <v>163</v>
      </c>
      <c r="B35"/>
      <c r="C35"/>
      <c r="D35"/>
    </row>
    <row r="36">
      <c r="A36" t="s" s="17">
        <v>151</v>
      </c>
      <c r="B36" t="str" s="14">
        <f>Procedure!D10</f>
        <v>Mise en place du poste de travail — Verifier les DLC, peser les denrees, selectionner le materiel necessaire. Laver et desinfecter le materiel et le poste de travail en suivant les protocoles.</v>
      </c>
      <c r="C36"/>
      <c r="D36"/>
    </row>
    <row r="37">
      <c r="A37" t="s" s="17">
        <v>152</v>
      </c>
      <c r="B37" t="str" s="14">
        <f>Procedure!D11</f>
        <v>Preparations preliminaires — Deconditionner les petits oignons grelots suivant la procedure. Dans une calotte, faire fondre le beurre.</v>
      </c>
      <c r="C37"/>
      <c r="D37"/>
    </row>
    <row r="38">
      <c r="A38"/>
      <c r="B38" t="s">
        <v>164</v>
      </c>
      <c r="C38" s="11">
        <f>'Besoins'!$B$2*3</f>
        <v>3</v>
      </c>
      <c r="D38" t="s">
        <v>47</v>
      </c>
    </row>
    <row r="39">
      <c r="A39"/>
      <c r="B39" t="s">
        <v>165</v>
      </c>
      <c r="C39" s="11">
        <f>'Besoins'!$B$2*0.15</f>
        <v>0.15</v>
      </c>
      <c r="D39" t="s">
        <v>47</v>
      </c>
    </row>
    <row r="40">
      <c r="A40" t="s" s="17">
        <v>154</v>
      </c>
      <c r="B40"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0"/>
      <c r="D40"/>
    </row>
    <row r="41">
      <c r="A41"/>
      <c r="B41" t="s">
        <v>166</v>
      </c>
      <c r="C41" s="11">
        <f>'Besoins'!$B$2*0.075</f>
        <v>0.075</v>
      </c>
      <c r="D41" t="s">
        <v>47</v>
      </c>
    </row>
    <row r="42">
      <c r="A42"/>
      <c r="B42" t="s">
        <v>157</v>
      </c>
      <c r="C42" s="11">
        <f>'Besoins'!$B$2*0.0075</f>
        <v>0.0075</v>
      </c>
      <c r="D42" t="s">
        <v>47</v>
      </c>
    </row>
    <row r="43">
      <c r="A43" t="s" s="17">
        <v>156</v>
      </c>
      <c r="B43" t="str" s="14">
        <f>Procedure!D13</f>
        <v>Decanter — Debarrasser delicatement les petits oignons directement sur le plat a garnir, ou bien reserver dans le bac de cuisson en attente d'utilisation.</v>
      </c>
      <c r="C43"/>
      <c r="D43"/>
    </row>
    <row r="44">
      <c r="A44" t="s" s="17">
        <v>158</v>
      </c>
      <c r="B44"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4"/>
      <c r="D44"/>
    </row>
    <row r="45">
      <c r="A45"/>
      <c r="B45"/>
      <c r="C45"/>
      <c r="D45"/>
    </row>
    <row r="46">
      <c r="A46" t="s" s="16">
        <v>167</v>
      </c>
      <c r="B46"/>
      <c r="C46"/>
      <c r="D46"/>
    </row>
    <row r="47">
      <c r="A47" t="s" s="17">
        <v>151</v>
      </c>
      <c r="B47" t="str" s="14">
        <f>"[METTRE EN PLACE] "&amp;Procedure!D15</f>
        <v>[METTRE EN PLACE] Mettre en place — Peser, mesurer et contrôler les denrées. Tamiser la farine. Découper le beurre en parcelles.</v>
      </c>
      <c r="C47"/>
      <c r="D47"/>
    </row>
    <row r="48">
      <c r="A48"/>
      <c r="B48" t="str">
        <f>Besoins!B17</f>
        <v>Beurre de cuisine bloc 10 kg</v>
      </c>
      <c r="C48" s="11">
        <f>Besoins!E17</f>
        <v>0.75</v>
      </c>
      <c r="D48" t="str">
        <f>Besoins!F17</f>
        <v>kg</v>
      </c>
    </row>
    <row r="49">
      <c r="A49"/>
      <c r="B49" t="str">
        <f>Besoins!B10</f>
        <v>farine de blé tamisée type 55</v>
      </c>
      <c r="C49" s="11">
        <f>Besoins!E10</f>
        <v>0.75</v>
      </c>
      <c r="D49" t="str">
        <f>Besoins!F10</f>
        <v>kg</v>
      </c>
    </row>
    <row r="50">
      <c r="A50" t="s" s="17">
        <v>152</v>
      </c>
      <c r="B50" t="str" s="14">
        <f>"[ÉTUVER] "&amp;Procedure!D16</f>
        <v>[ÉTUVER] Réaliser le roux — Faire fondre le beurre en parcelles dans une sauteuse suffisamment grande. Ajouter la farine tamisée dès que le beurre est fondu. Mélanger à l'aide d'une spatule ou d'un fouet à sauce jusqu'à obtenir un mélange lisse et homogène.</v>
      </c>
      <c r="C50"/>
      <c r="D50"/>
    </row>
    <row r="51">
      <c r="A51"/>
      <c r="B51" t="str">
        <f>Besoins!B17</f>
        <v>Beurre de cuisine bloc 10 kg</v>
      </c>
      <c r="C51" s="11">
        <f>Besoins!E17</f>
        <v>0.75</v>
      </c>
      <c r="D51" t="str">
        <f>Besoins!F17</f>
        <v>kg</v>
      </c>
    </row>
    <row r="52">
      <c r="A52"/>
      <c r="B52" t="str">
        <f>Besoins!B10</f>
        <v>farine de blé tamisée type 55</v>
      </c>
      <c r="C52" s="11">
        <f>Besoins!E10</f>
        <v>0.75</v>
      </c>
      <c r="D52" t="str">
        <f>Besoins!F10</f>
        <v>kg</v>
      </c>
    </row>
    <row r="53">
      <c r="A53" t="s" s="17">
        <v>154</v>
      </c>
      <c r="B53" t="str" s="14">
        <f>"[RÉDUIRE] "&amp;Procedure!D17</f>
        <v>[RÉDUIRE] Cuire le roux blanc — Cuire très doucement à feu réduit sans arrêter de mélanger. Arrêter la cuisson lorsqu'il blanchit et devient mousseux — on dit alors qu'il « fleurit ».</v>
      </c>
      <c r="C53"/>
      <c r="D53"/>
    </row>
    <row r="54">
      <c r="A54"/>
      <c r="B54" t="str" s="18">
        <f>"ℹ "&amp;Procedure!E17</f>
        <v>ℹ</v>
      </c>
      <c r="C54"/>
      <c r="D54"/>
    </row>
    <row r="55">
      <c r="A55" t="s" s="17">
        <v>156</v>
      </c>
      <c r="B55" t="str" s="14">
        <f>"[REFROIDIR] "&amp;Procedure!D18</f>
        <v>[REFROIDIR] Refroidir rapidement — Retirer la sauteuse du feu. Si nécessaire, plonger le fond dans une plaque d'eau froide pour stopper la cuisson.</v>
      </c>
      <c r="C55"/>
      <c r="D55"/>
    </row>
    <row r="56">
      <c r="A56"/>
      <c r="B56"/>
      <c r="C56"/>
      <c r="D56"/>
    </row>
    <row r="57">
      <c r="A57" t="s" s="19">
        <v>21</v>
      </c>
      <c r="B57"/>
      <c r="C57"/>
      <c r="D57"/>
    </row>
  </sheetData>
  <sheetProtection sheet="1" formatRows="0" formatColumns="0"/>
  <mergeCells count="25">
    <mergeCell ref="A1:D1"/>
    <mergeCell ref="A2:D2"/>
    <mergeCell ref="A4:D4"/>
    <mergeCell ref="B5:D5"/>
    <mergeCell ref="B6:D6"/>
    <mergeCell ref="B11:D11"/>
    <mergeCell ref="B13:D13"/>
    <mergeCell ref="B22:D22"/>
    <mergeCell ref="B25:D25"/>
    <mergeCell ref="B28:D28"/>
    <mergeCell ref="A30:D30"/>
    <mergeCell ref="B31:D31"/>
    <mergeCell ref="A35:D35"/>
    <mergeCell ref="B36:D36"/>
    <mergeCell ref="B37:D37"/>
    <mergeCell ref="B40:D40"/>
    <mergeCell ref="B43:D43"/>
    <mergeCell ref="B44:D44"/>
    <mergeCell ref="A46:D46"/>
    <mergeCell ref="B47:D47"/>
    <mergeCell ref="B50:D50"/>
    <mergeCell ref="B53:D53"/>
    <mergeCell ref="B54:D54"/>
    <mergeCell ref="B55:D55"/>
    <mergeCell ref="A57:D5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2026-09-15T22:38:24Z</dcterms:created>
  <dc:title>POULET VALLEE D'AUGE</dc:title>
  <dc:subject/>
  <dc:creator>CUIS.web</dc:creator>
  <cp:lastModifiedBy/>
  <cp:keywords/>
  <dc:description>Export automatique — moteur récursif d'origine : Bernard Vandendaele</dc:description>
  <cp:category/>
  <dc:language>en-US</dc:language>
  <dcterms:modified xsi:type="dcterms:W3CDTF">2026-09-15T22:38:24Z</dcterms:modified>
  <cp:revision>1</cp:revision>
</cp:coreProperties>
</file>