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<sst xmlns="http://schemas.openxmlformats.org/spreadsheetml/2006/main" count="127" uniqueCount="127">
  <si>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</si>
  <si>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</si>
  <si>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COURT-BOUILLON À LA CRÉOLE</t>
  </si>
  <si>
    <t>Code</t>
  </si>
  <si>
    <t>GRO_CDC_056</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</si>
  <si>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</si>
  <si>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</si>
  <si>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</si>
  <si>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</si>
  <si>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</si>
  <si>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</si>
  <si>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</si>
  <si>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</si>
  <si>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</si>
  <si>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</si>
  <si>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</si>
  <si>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</si>
  <si>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</si>
  <si>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</si>
  <si>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</si>
  <si>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</si>
  <si>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</si>
  <si>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</si>
  <si>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</si>
  <si>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</si>
  <si>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</si>
  <si>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</si>
  <si>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</si>
  <si>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</si>
  <si>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</si>
  <si>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</si>
  <si>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</si>
  <si>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</si>
  <si>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</si>
  <si>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</si>
  <si>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</si>
  <si>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EPI-CLOU-GIROFLE</t>
  </si>
  <si>
    <t>Clous de girofle</t>
  </si>
  <si>
    <t>Épices en poudre et graines</t>
  </si>
  <si>
    <t>kg</t>
  </si>
  <si>
    <t>PIMENT-MANJAK</t>
  </si>
  <si>
    <t>Piment Bonda Man Jak (habanero antillais)</t>
  </si>
  <si>
    <t>EPI-POIVRE-NOIR</t>
  </si>
  <si>
    <t>Poivre noir moulu</t>
  </si>
  <si>
    <t>HER-LAURIER</t>
  </si>
  <si>
    <t>Laurier sauce feuilles</t>
  </si>
  <si>
    <t>Herbes aromatiques séchées</t>
  </si>
  <si>
    <t>HER-THYM</t>
  </si>
  <si>
    <t>Thym séché</t>
  </si>
  <si>
    <t>KNORR-FUMET-POIS</t>
  </si>
  <si>
    <t>Fumet de Poisson déshydraté (Knorr Professional)</t>
  </si>
  <si>
    <t>Fonds déshydratés et poudres</t>
  </si>
  <si>
    <t>00000054</t>
  </si>
  <si>
    <t>CITRON PULCO (JUS)</t>
  </si>
  <si>
    <t>Agrumes</t>
  </si>
  <si>
    <t>CIVE-ANTILLAISE</t>
  </si>
  <si>
    <t>Cive (oignon pays antillais)</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</si>
  <si>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</si>
  <si>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</si>
  <si>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</si>
  <si>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</si>
  <si>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</si>
  <si>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</si>
  <si>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</si>
  <si>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</si>
  <si>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</si>
  <si>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</si>
  <si>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</si>
  <si>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</si>
  <si>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</si>
  <si>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</si>
  <si>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</si>
  <si>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</si>
  <si>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</si>
  <si>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</si>
  <si>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</si>
  <si>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</si>
  <si>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</si>
  <si>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</si>
  <si>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</si>
  <si>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</si>
  <si>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</si>
  <si>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</si>
  <si>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Fumet de poisson reconstitue (collectivite)</t>
  </si>
  <si>
    <t>Préparations de base collectivité</t>
  </si>
  <si>
    <t xml:space="preserve">        ↳ Eau (robinet - moy. France 2026)</t>
  </si>
  <si>
    <t xml:space="preserve">        ↳ Fumet de Poisson déshydraté (Knorr Professional)</t>
  </si>
  <si>
    <t xml:space="preserve">    ↳ CITRON PULCO (JUS)</t>
  </si>
  <si>
    <t xml:space="preserve">    ↳ Oignons émincés surgelés</t>
  </si>
  <si>
    <t xml:space="preserve">    ↳ Ail haché IQF</t>
  </si>
  <si>
    <t xml:space="preserve">    ↳ Tomates en dés surgelées IQF</t>
  </si>
  <si>
    <t xml:space="preserve">    ↳ PERSIL PLAT (KG)</t>
  </si>
  <si>
    <t>Conversions diverses</t>
  </si>
  <si>
    <t xml:space="preserve">        ↳ PERSIL simple France botte</t>
  </si>
  <si>
    <t xml:space="preserve">    ↳ Cive (oignon pays antillais)</t>
  </si>
  <si>
    <t xml:space="preserve">    ↳ Laurier sauce feuilles</t>
  </si>
  <si>
    <t xml:space="preserve">    ↳ Thym séché</t>
  </si>
  <si>
    <t xml:space="preserve">    ↳ Piment Bonda Man Jak (habanero antillais)</t>
  </si>
  <si>
    <t xml:space="preserve">    ↳ Clous de girofle (par 20)</t>
  </si>
  <si>
    <t xml:space="preserve">        ↳ Clous de girofle</t>
  </si>
  <si>
    <t xml:space="preserve">    ↳ Sel fin de cuisine</t>
  </si>
  <si>
    <t xml:space="preserve">    ↳ Poivre noir moulu</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</si>
  <si>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</si>
  <si>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</si>
  <si>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</si>
  <si>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</si>
  <si>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</si>
  <si>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</si>
  <si>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</si>
  <si>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</si>
  <si>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</si>
  <si>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Fiche technique — COURT-BOUILLON À LA CRÉOLE</t>
  </si>
  <si>
    <t>COURT-BOUILLON À LA CRÉOLE  GRO_CDC_056</t>
  </si>
  <si>
    <t>1.</t>
  </si>
  <si>
    <t>2.</t>
  </si>
  <si>
    <t>3.</t>
  </si>
  <si>
    <t xml:space="preserve">    CITRON PULCO (JUS)</t>
  </si>
  <si>
    <t xml:space="preserve">    Ail haché IQF</t>
  </si>
  <si>
    <t xml:space="preserve">    PERSIL PLAT (KG) (conv.)</t>
  </si>
  <si>
    <t xml:space="preserve">    Clous de girofle (par 20) (conv.)</t>
  </si>
  <si>
    <t>4.</t>
  </si>
  <si>
    <t xml:space="preserve">    Fumet de poisson reconstitue (collectivite)</t>
  </si>
  <si>
    <t>5.</t>
  </si>
  <si>
    <t>6.</t>
  </si>
  <si>
    <t>7.</t>
  </si>
  <si>
    <t>8.</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</si>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</sst>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291.77092035714</v>
      </c>
    </row>
    <row r="12">
      <c r="A12" t="s" s="3">
        <v>17</v>
      </c>
      <c r="B12" s="4">
        <v>2.9177092035714</v>
      </c>
    </row>
    <row r="13">
      <c r="A13"/>
      <c r="B13"/>
    </row>
    <row r="14">
      <c r="A14" t="s" s="5">
        <v>18</v>
      </c>
      <c r="B14" t="s" s="5">
        <v>15</v>
      </c>
    </row>
    <row r="15">
      <c r="A15" t="s" s="5">
        <v>19</v>
      </c>
      <c r="B15" s="6">
        <v>291.77092035714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4.925</v>
      </c>
      <c r="E7" s="11">
        <f>D7*$B$2</f>
        <v>4.925</v>
      </c>
      <c r="F7" t="s">
        <v>35</v>
      </c>
      <c r="G7" s="4">
        <f>E7*0.0043</f>
        <v>0.021178</v>
      </c>
    </row>
    <row r="8">
      <c r="A8" t="s">
        <v>36</v>
      </c>
      <c r="B8" t="s">
        <v>37</v>
      </c>
      <c r="C8" t="s">
        <v>38</v>
      </c>
      <c r="D8" s="9">
        <v>0.00015</v>
      </c>
      <c r="E8" s="11">
        <f>D8*$B$2</f>
        <v>0.00015</v>
      </c>
      <c r="F8" t="s">
        <v>39</v>
      </c>
      <c r="G8" s="4">
        <f>E8*25</f>
        <v>0.00375</v>
      </c>
    </row>
    <row r="9">
      <c r="A9" t="s">
        <v>40</v>
      </c>
      <c r="B9" t="s">
        <v>41</v>
      </c>
      <c r="C9" t="s">
        <v>38</v>
      </c>
      <c r="D9" s="9">
        <v>1</v>
      </c>
      <c r="E9" s="11">
        <f>D9*$B$2</f>
        <v>1</v>
      </c>
      <c r="F9" t="s">
        <v>25</v>
      </c>
      <c r="G9" s="4">
        <f>E9*0.4</f>
        <v>0.4</v>
      </c>
    </row>
    <row r="10">
      <c r="A10" t="s">
        <v>42</v>
      </c>
      <c r="B10" t="s">
        <v>43</v>
      </c>
      <c r="C10" t="s">
        <v>38</v>
      </c>
      <c r="D10" s="9">
        <v>0.007</v>
      </c>
      <c r="E10" s="11">
        <f>D10*$B$2</f>
        <v>0.007</v>
      </c>
      <c r="F10" t="s">
        <v>39</v>
      </c>
      <c r="G10" s="4">
        <f>E10*12.5</f>
        <v>0.0875</v>
      </c>
    </row>
    <row r="11">
      <c r="A11" t="s">
        <v>44</v>
      </c>
      <c r="B11" t="s">
        <v>45</v>
      </c>
      <c r="C11" t="s">
        <v>46</v>
      </c>
      <c r="D11" s="9">
        <v>0.001</v>
      </c>
      <c r="E11" s="11">
        <f>D11*$B$2</f>
        <v>0.001</v>
      </c>
      <c r="F11" t="s">
        <v>39</v>
      </c>
      <c r="G11" s="4">
        <f>E11*9.8</f>
        <v>0.0098</v>
      </c>
    </row>
    <row r="12">
      <c r="A12" t="s">
        <v>47</v>
      </c>
      <c r="B12" t="s">
        <v>48</v>
      </c>
      <c r="C12" t="s">
        <v>46</v>
      </c>
      <c r="D12" s="9">
        <v>0.001</v>
      </c>
      <c r="E12" s="11">
        <f>D12*$B$2</f>
        <v>0.001</v>
      </c>
      <c r="F12" t="s">
        <v>39</v>
      </c>
      <c r="G12" s="4">
        <f>E12*8.5</f>
        <v>0.0085</v>
      </c>
    </row>
    <row r="13">
      <c r="A13" t="s">
        <v>49</v>
      </c>
      <c r="B13" t="s">
        <v>50</v>
      </c>
      <c r="C13" t="s">
        <v>51</v>
      </c>
      <c r="D13" s="9">
        <v>0.075</v>
      </c>
      <c r="E13" s="11">
        <f>D13*$B$2</f>
        <v>0.075</v>
      </c>
      <c r="F13" t="s">
        <v>39</v>
      </c>
      <c r="G13" s="4">
        <f>E13*23.08</f>
        <v>1.731</v>
      </c>
    </row>
    <row r="14">
      <c r="A14" t="s" s="12">
        <v>52</v>
      </c>
      <c r="B14" t="s">
        <v>53</v>
      </c>
      <c r="C14" t="s">
        <v>54</v>
      </c>
      <c r="D14" s="9">
        <v>1</v>
      </c>
      <c r="E14" s="11">
        <f>D14*$B$2</f>
        <v>1</v>
      </c>
      <c r="F14" t="s">
        <v>35</v>
      </c>
      <c r="G14" s="4">
        <f>E14*3.6741428571</f>
        <v>3.674143</v>
      </c>
    </row>
    <row r="15">
      <c r="A15" t="s">
        <v>55</v>
      </c>
      <c r="B15" t="s">
        <v>56</v>
      </c>
      <c r="C15" t="s">
        <v>57</v>
      </c>
      <c r="D15" s="9">
        <v>5</v>
      </c>
      <c r="E15" s="11">
        <f>D15*$B$2</f>
        <v>5</v>
      </c>
      <c r="F15" t="s">
        <v>58</v>
      </c>
      <c r="G15" s="4">
        <f>E15*4.5</f>
        <v>22.5</v>
      </c>
    </row>
    <row r="16">
      <c r="A16" t="s">
        <v>59</v>
      </c>
      <c r="B16" t="s">
        <v>60</v>
      </c>
      <c r="C16" t="s">
        <v>57</v>
      </c>
      <c r="D16" s="9">
        <v>5</v>
      </c>
      <c r="E16" s="11">
        <f>D16*$B$2</f>
        <v>5</v>
      </c>
      <c r="F16" t="s">
        <v>58</v>
      </c>
      <c r="G16" s="4">
        <f>E16*0.45</f>
        <v>2.25</v>
      </c>
    </row>
    <row r="17">
      <c r="A17" t="s">
        <v>61</v>
      </c>
      <c r="B17" t="s">
        <v>62</v>
      </c>
      <c r="C17" t="s">
        <v>63</v>
      </c>
      <c r="D17" s="9">
        <v>0.073</v>
      </c>
      <c r="E17" s="11">
        <f>D17*$B$2</f>
        <v>0.073</v>
      </c>
      <c r="F17" t="s">
        <v>39</v>
      </c>
      <c r="G17" s="4">
        <f>E17*0.35</f>
        <v>0.02555</v>
      </c>
    </row>
    <row r="18">
      <c r="A18" t="s">
        <v>64</v>
      </c>
      <c r="B18" t="s">
        <v>65</v>
      </c>
      <c r="C18" t="s">
        <v>66</v>
      </c>
      <c r="D18" s="9">
        <v>0.325</v>
      </c>
      <c r="E18" s="11">
        <f>D18*$B$2</f>
        <v>0.325</v>
      </c>
      <c r="F18" t="s">
        <v>39</v>
      </c>
      <c r="G18" s="4">
        <f>E18*9.26</f>
        <v>3.0095</v>
      </c>
    </row>
    <row r="19">
      <c r="A19" t="s">
        <v>67</v>
      </c>
      <c r="B19" t="s">
        <v>68</v>
      </c>
      <c r="C19" t="s">
        <v>66</v>
      </c>
      <c r="D19" s="9">
        <v>5</v>
      </c>
      <c r="E19" s="11">
        <f>D19*$B$2</f>
        <v>5</v>
      </c>
      <c r="F19" t="s">
        <v>39</v>
      </c>
      <c r="G19" s="4">
        <f>E19*3.89</f>
        <v>19.45</v>
      </c>
    </row>
    <row r="20">
      <c r="A20" t="s">
        <v>69</v>
      </c>
      <c r="B20" t="s">
        <v>70</v>
      </c>
      <c r="C20" t="s">
        <v>66</v>
      </c>
      <c r="D20" s="9">
        <v>5</v>
      </c>
      <c r="E20" s="11">
        <f>D20*$B$2</f>
        <v>5</v>
      </c>
      <c r="F20" t="s">
        <v>39</v>
      </c>
      <c r="G20" s="4">
        <f>E20*2.92</f>
        <v>14.6</v>
      </c>
    </row>
    <row r="21">
      <c r="A21" t="s">
        <v>71</v>
      </c>
      <c r="B21" t="s">
        <v>72</v>
      </c>
      <c r="C21" t="s">
        <v>73</v>
      </c>
      <c r="D21" s="9">
        <v>14</v>
      </c>
      <c r="E21" s="11">
        <f>D21*$B$2</f>
        <v>14</v>
      </c>
      <c r="F21" t="s">
        <v>39</v>
      </c>
      <c r="G21" s="4">
        <f>E21*16</f>
        <v>224</v>
      </c>
    </row>
    <row r="22">
      <c r="A22"/>
      <c r="B22"/>
      <c r="C22"/>
      <c r="D22"/>
      <c r="E22"/>
      <c r="F22" t="s" s="3">
        <v>74</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100</v>
      </c>
      <c r="E2" t="s">
        <v>25</v>
      </c>
      <c r="F2" t="s">
        <v>80</v>
      </c>
    </row>
    <row r="3">
      <c r="A3">
        <v>1</v>
      </c>
      <c r="B3" t="s">
        <v>81</v>
      </c>
      <c r="C3" t="s">
        <v>82</v>
      </c>
      <c r="D3" s="11">
        <v>14</v>
      </c>
      <c r="E3" t="s">
        <v>39</v>
      </c>
      <c r="F3" t="s">
        <v>73</v>
      </c>
    </row>
    <row r="4">
      <c r="A4">
        <v>1</v>
      </c>
      <c r="B4" t="s">
        <v>83</v>
      </c>
      <c r="C4" t="s">
        <v>79</v>
      </c>
      <c r="D4" s="11">
        <v>5</v>
      </c>
      <c r="E4" t="s">
        <v>35</v>
      </c>
      <c r="F4" t="s">
        <v>84</v>
      </c>
    </row>
    <row r="5">
      <c r="A5">
        <v>2</v>
      </c>
      <c r="B5" t="s">
        <v>85</v>
      </c>
      <c r="C5" t="s">
        <v>82</v>
      </c>
      <c r="D5" s="11">
        <v>4.925</v>
      </c>
      <c r="E5" t="s">
        <v>35</v>
      </c>
      <c r="F5" t="s">
        <v>34</v>
      </c>
    </row>
    <row r="6">
      <c r="A6">
        <v>2</v>
      </c>
      <c r="B6" t="s">
        <v>86</v>
      </c>
      <c r="C6" t="s">
        <v>82</v>
      </c>
      <c r="D6" s="11">
        <v>0.075</v>
      </c>
      <c r="E6" t="s">
        <v>39</v>
      </c>
      <c r="F6" t="s">
        <v>51</v>
      </c>
    </row>
    <row r="7">
      <c r="A7">
        <v>1</v>
      </c>
      <c r="B7" t="s">
        <v>87</v>
      </c>
      <c r="C7" t="s">
        <v>82</v>
      </c>
      <c r="D7" s="11">
        <v>0.75</v>
      </c>
      <c r="E7" t="s">
        <v>35</v>
      </c>
      <c r="F7" t="s">
        <v>54</v>
      </c>
    </row>
    <row r="8">
      <c r="A8">
        <v>1</v>
      </c>
      <c r="B8" t="s">
        <v>88</v>
      </c>
      <c r="C8" t="s">
        <v>82</v>
      </c>
      <c r="D8" s="11">
        <v>5</v>
      </c>
      <c r="E8" t="s">
        <v>39</v>
      </c>
      <c r="F8" t="s">
        <v>66</v>
      </c>
    </row>
    <row r="9">
      <c r="A9">
        <v>1</v>
      </c>
      <c r="B9" t="s">
        <v>89</v>
      </c>
      <c r="C9" t="s">
        <v>82</v>
      </c>
      <c r="D9" s="11">
        <v>0.2</v>
      </c>
      <c r="E9" t="s">
        <v>39</v>
      </c>
      <c r="F9" t="s">
        <v>66</v>
      </c>
    </row>
    <row r="10">
      <c r="A10">
        <v>1</v>
      </c>
      <c r="B10" t="s">
        <v>90</v>
      </c>
      <c r="C10" t="s">
        <v>82</v>
      </c>
      <c r="D10" s="11">
        <v>5</v>
      </c>
      <c r="E10" t="s">
        <v>39</v>
      </c>
      <c r="F10" t="s">
        <v>66</v>
      </c>
    </row>
    <row r="11">
      <c r="A11">
        <v>1</v>
      </c>
      <c r="B11" t="s">
        <v>91</v>
      </c>
      <c r="C11" t="s">
        <v>79</v>
      </c>
      <c r="D11" s="11">
        <v>0.5</v>
      </c>
      <c r="E11" t="s">
        <v>39</v>
      </c>
      <c r="F11" t="s">
        <v>92</v>
      </c>
    </row>
    <row r="12">
      <c r="A12">
        <v>2</v>
      </c>
      <c r="B12" t="s">
        <v>93</v>
      </c>
      <c r="C12" t="s">
        <v>82</v>
      </c>
      <c r="D12" s="11">
        <v>5</v>
      </c>
      <c r="E12" t="s">
        <v>58</v>
      </c>
      <c r="F12" t="s">
        <v>57</v>
      </c>
    </row>
    <row r="13">
      <c r="A13">
        <v>1</v>
      </c>
      <c r="B13" t="s">
        <v>94</v>
      </c>
      <c r="C13" t="s">
        <v>82</v>
      </c>
      <c r="D13" s="11">
        <v>5</v>
      </c>
      <c r="E13" t="s">
        <v>58</v>
      </c>
      <c r="F13" t="s">
        <v>57</v>
      </c>
    </row>
    <row r="14">
      <c r="A14">
        <v>1</v>
      </c>
      <c r="B14" t="s">
        <v>95</v>
      </c>
      <c r="C14" t="s">
        <v>82</v>
      </c>
      <c r="D14" s="11">
        <v>0.001</v>
      </c>
      <c r="E14" t="s">
        <v>39</v>
      </c>
      <c r="F14" t="s">
        <v>46</v>
      </c>
    </row>
    <row r="15">
      <c r="A15">
        <v>1</v>
      </c>
      <c r="B15" t="s">
        <v>96</v>
      </c>
      <c r="C15" t="s">
        <v>82</v>
      </c>
      <c r="D15" s="11">
        <v>0.001</v>
      </c>
      <c r="E15" t="s">
        <v>39</v>
      </c>
      <c r="F15" t="s">
        <v>46</v>
      </c>
    </row>
    <row r="16">
      <c r="A16">
        <v>1</v>
      </c>
      <c r="B16" t="s">
        <v>97</v>
      </c>
      <c r="C16" t="s">
        <v>82</v>
      </c>
      <c r="D16" s="11">
        <v>1</v>
      </c>
      <c r="E16" t="s">
        <v>25</v>
      </c>
      <c r="F16" t="s">
        <v>38</v>
      </c>
    </row>
    <row r="17">
      <c r="A17">
        <v>1</v>
      </c>
      <c r="B17" t="s">
        <v>98</v>
      </c>
      <c r="C17" t="s">
        <v>79</v>
      </c>
      <c r="D17" s="11">
        <v>3</v>
      </c>
      <c r="E17" t="s">
        <v>25</v>
      </c>
      <c r="F17" t="s">
        <v>92</v>
      </c>
    </row>
    <row r="18">
      <c r="A18">
        <v>2</v>
      </c>
      <c r="B18" t="s">
        <v>99</v>
      </c>
      <c r="C18" t="s">
        <v>82</v>
      </c>
      <c r="D18" s="11">
        <v>0</v>
      </c>
      <c r="E18" t="s">
        <v>39</v>
      </c>
      <c r="F18" t="s">
        <v>38</v>
      </c>
    </row>
    <row r="19">
      <c r="A19">
        <v>1</v>
      </c>
      <c r="B19" t="s">
        <v>100</v>
      </c>
      <c r="C19" t="s">
        <v>82</v>
      </c>
      <c r="D19" s="11">
        <v>0.073</v>
      </c>
      <c r="E19" t="s">
        <v>39</v>
      </c>
      <c r="F19" t="s">
        <v>63</v>
      </c>
    </row>
    <row r="20">
      <c r="A20">
        <v>1</v>
      </c>
      <c r="B20" t="s">
        <v>101</v>
      </c>
      <c r="C20" t="s">
        <v>82</v>
      </c>
      <c r="D20" s="11">
        <v>0.007</v>
      </c>
      <c r="E20" t="s">
        <v>39</v>
      </c>
      <c r="F20" t="s">
        <v>38</v>
      </c>
    </row>
    <row r="21">
      <c r="A21">
        <v>1</v>
      </c>
      <c r="B21" t="s">
        <v>87</v>
      </c>
      <c r="C21" t="s">
        <v>82</v>
      </c>
      <c r="D21" s="11">
        <v>0.25</v>
      </c>
      <c r="E21" t="s">
        <v>35</v>
      </c>
      <c r="F21" t="s">
        <v>54</v>
      </c>
    </row>
    <row r="22">
      <c r="A22">
        <v>1</v>
      </c>
      <c r="B22" t="s">
        <v>89</v>
      </c>
      <c r="C22" t="s">
        <v>82</v>
      </c>
      <c r="D22" s="11">
        <v>0.125</v>
      </c>
      <c r="E22" t="s">
        <v>39</v>
      </c>
      <c r="F22"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t>
        </is>
      </c>
      <c r="E3" t="s" s="14"/>
      <c r="F3"/>
    </row>
    <row r="4">
      <c r="A4" t="s">
        <v>2</v>
      </c>
      <c r="B4">
        <v>3</v>
      </c>
      <c r="C4"/>
      <c r="D4" t="inlineStr" s="14">
        <is>
          <t>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t>
        </is>
      </c>
      <c r="E4" t="s" s="14"/>
      <c r="F4"/>
    </row>
    <row r="5">
      <c r="A5" t="s">
        <v>2</v>
      </c>
      <c r="B5">
        <v>4</v>
      </c>
      <c r="C5"/>
      <c r="D5" t="inlineStr" s="14">
        <is>
          <t>Confectionner le fumet de poisson — Dans un rondeau, confectionner 5 litres de fumet de poisson, à partir de fond déshydraté, en se reportant aux recommandations du fabricant. Réserver au chaud en attente d'utilisation.</t>
        </is>
      </c>
      <c r="E5" t="s" s="14"/>
      <c r="F5"/>
    </row>
    <row r="6">
      <c r="A6" t="s">
        <v>2</v>
      </c>
      <c r="B6">
        <v>5</v>
      </c>
      <c r="C6"/>
      <c r="D6" t="inlineStr" s="14">
        <is>
          <t>Préparations avant cuisson — Laver, désinfecter et tailler les tomates en quartiers. Égoutter séparément, les tronçons de poisson, les éléments de la marinade et le liquide. Dans la sauteuse, faire suer à l'huile sans coloration les oignons de la marinade.</t>
        </is>
      </c>
      <c r="E6" t="s" s="14"/>
      <c r="F6"/>
    </row>
    <row r="7">
      <c r="A7" t="s">
        <v>2</v>
      </c>
      <c r="B7">
        <v>6</v>
      </c>
      <c r="C7"/>
      <c r="D7" t="inlineStr" s="14">
        <is>
          <t>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t>
        </is>
      </c>
      <c r="E7" t="s" s="14"/>
      <c r="F7"/>
    </row>
    <row r="8">
      <c r="A8" t="s">
        <v>2</v>
      </c>
      <c r="B8">
        <v>7</v>
      </c>
      <c r="C8"/>
      <c r="D8" t="inlineStr" s="14">
        <is>
          <t>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t>
        </is>
      </c>
      <c r="E8" t="s" s="14"/>
      <c r="F8"/>
    </row>
    <row r="9">
      <c r="A9" t="s">
        <v>2</v>
      </c>
      <c r="B9">
        <v>8</v>
      </c>
      <c r="C9"/>
      <c r="D9" t="inlineStr" s="14">
        <is>
          <t>Dresser et servir — Servir les portions de poisson arrosées de fond de cuisson. Accompagner de riz créole, de fruit à pain, d'ignames ou de bananes vertes cuites à l'eau.</t>
        </is>
      </c>
      <c r="E9" t="s" s="14"/>
      <c r="F9"/>
    </row>
    <row r="10">
      <c r="A10" t="s">
        <v>108</v>
      </c>
      <c r="B10">
        <v>1</v>
      </c>
      <c r="C10" t="s">
        <v>109</v>
      </c>
      <c r="D10" t="s" s="14">
        <v>110</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111</v>
      </c>
      <c r="B1"/>
      <c r="C1"/>
      <c r="D1"/>
    </row>
    <row r="2">
      <c r="A2" t="str" s="15">
        <f>"GRO_CDC_056 · GRO.POISSONS · référence : "&amp;Besoins!B3&amp;" "&amp;Besoins!C3&amp;" · multiplicateur réglable sur la feuille ""Besoins"""</f>
        <v>GRO_CDC_056 · GRO.POISSONS · référence : 100 pc · multiplicateur réglable sur la feuille </v>
      </c>
      <c r="B2"/>
      <c r="C2"/>
      <c r="D2"/>
    </row>
    <row r="3">
      <c r="A3"/>
      <c r="B3"/>
      <c r="C3"/>
      <c r="D3"/>
    </row>
    <row r="4">
      <c r="A4" t="s" s="16">
        <v>112</v>
      </c>
      <c r="B4"/>
      <c r="C4"/>
      <c r="D4"/>
    </row>
    <row r="5">
      <c r="A5" t="s" s="17">
        <v>113</v>
      </c>
      <c r="B5" t="str" s="14">
        <f>Procedure!D2</f>
        <v>Mise en place du poste de travail — Vérifier les D.L.C., peser les denrées, sélectionner le matériel nécessaire. Désinfecter le matériel et le poste de travail suivant les protocoles.</v>
      </c>
      <c r="C5"/>
      <c r="D5"/>
    </row>
    <row r="6">
      <c r="A6" t="s" s="17">
        <v>114</v>
      </c>
      <c r="B6" t="str" s="14">
        <f>Procedure!D3</f>
        <v>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v>
      </c>
      <c r="C6"/>
      <c r="D6"/>
    </row>
    <row r="7">
      <c r="A7" t="s" s="17">
        <v>115</v>
      </c>
      <c r="B7" t="str" s="14">
        <f>Procedure!D4</f>
        <v>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v>
      </c>
      <c r="C7"/>
      <c r="D7"/>
    </row>
    <row r="8">
      <c r="A8"/>
      <c r="B8" t="str">
        <f>Besoins!B21</f>
        <v>Filets de colin lieu</v>
      </c>
      <c r="C8" s="11">
        <f>Besoins!E21</f>
        <v>14</v>
      </c>
      <c r="D8" t="str">
        <f>Besoins!F21</f>
        <v>kg</v>
      </c>
    </row>
    <row r="9">
      <c r="A9"/>
      <c r="B9" t="s">
        <v>116</v>
      </c>
      <c r="C9" s="11">
        <f>'Besoins'!$B$2*0.75</f>
        <v>0.75</v>
      </c>
      <c r="D9" t="s">
        <v>35</v>
      </c>
    </row>
    <row r="10">
      <c r="A10"/>
      <c r="B10" t="str">
        <f>Besoins!B19</f>
        <v>Oignons émincés surgelés</v>
      </c>
      <c r="C10" s="11">
        <f>Besoins!E19</f>
        <v>5</v>
      </c>
      <c r="D10" t="str">
        <f>Besoins!F19</f>
        <v>kg</v>
      </c>
    </row>
    <row r="11">
      <c r="A11"/>
      <c r="B11" t="s">
        <v>117</v>
      </c>
      <c r="C11" s="11">
        <f>'Besoins'!$B$2*0.2</f>
        <v>0.2</v>
      </c>
      <c r="D11" t="s">
        <v>39</v>
      </c>
    </row>
    <row r="12">
      <c r="A12"/>
      <c r="B12" t="s">
        <v>118</v>
      </c>
      <c r="C12" s="11">
        <f>'Besoins'!$B$2*0.5</f>
        <v>0.5</v>
      </c>
      <c r="D12" t="s">
        <v>39</v>
      </c>
    </row>
    <row r="13">
      <c r="A13"/>
      <c r="B13" t="str">
        <f>Besoins!B15</f>
        <v>Cive (oignon pays antillais)</v>
      </c>
      <c r="C13" s="11">
        <f>Besoins!E15</f>
        <v>5</v>
      </c>
      <c r="D13" t="str">
        <f>Besoins!F15</f>
        <v>bte</v>
      </c>
    </row>
    <row r="14">
      <c r="A14"/>
      <c r="B14" t="str">
        <f>Besoins!B11</f>
        <v>Laurier sauce feuilles</v>
      </c>
      <c r="C14" s="11">
        <f>Besoins!E11</f>
        <v>0.001</v>
      </c>
      <c r="D14" t="str">
        <f>Besoins!F11</f>
        <v>kg</v>
      </c>
    </row>
    <row r="15">
      <c r="A15"/>
      <c r="B15" t="str">
        <f>Besoins!B12</f>
        <v>Thym séché</v>
      </c>
      <c r="C15" s="11">
        <f>Besoins!E12</f>
        <v>0.001</v>
      </c>
      <c r="D15" t="str">
        <f>Besoins!F12</f>
        <v>kg</v>
      </c>
    </row>
    <row r="16">
      <c r="A16"/>
      <c r="B16" t="str">
        <f>Besoins!B9</f>
        <v>Piment Bonda Man Jak (habanero antillais)</v>
      </c>
      <c r="C16" s="11">
        <f>Besoins!E9</f>
        <v>1</v>
      </c>
      <c r="D16" t="str">
        <f>Besoins!F9</f>
        <v>pc</v>
      </c>
    </row>
    <row r="17">
      <c r="A17"/>
      <c r="B17" t="s">
        <v>119</v>
      </c>
      <c r="C17" s="11">
        <f>'Besoins'!$B$2*3</f>
        <v>3</v>
      </c>
      <c r="D17" t="s">
        <v>25</v>
      </c>
    </row>
    <row r="18">
      <c r="A18"/>
      <c r="B18" t="s">
        <v>116</v>
      </c>
      <c r="C18" s="11">
        <f>'Besoins'!$B$2*0.25</f>
        <v>0.25</v>
      </c>
      <c r="D18" t="s">
        <v>35</v>
      </c>
    </row>
    <row r="19">
      <c r="A19"/>
      <c r="B19" t="s">
        <v>117</v>
      </c>
      <c r="C19" s="11">
        <f>'Besoins'!$B$2*0.125</f>
        <v>0.125</v>
      </c>
      <c r="D19" t="s">
        <v>39</v>
      </c>
    </row>
    <row r="20">
      <c r="A20"/>
      <c r="B20" t="str">
        <f>Besoins!B10</f>
        <v>Poivre noir moulu</v>
      </c>
      <c r="C20" s="11">
        <f>Besoins!E10</f>
        <v>0.007</v>
      </c>
      <c r="D20" t="str">
        <f>Besoins!F10</f>
        <v>kg</v>
      </c>
    </row>
    <row r="21">
      <c r="A21"/>
      <c r="B21" t="str">
        <f>Besoins!B17</f>
        <v>Sel fin de cuisine</v>
      </c>
      <c r="C21" s="11">
        <f>Besoins!E17</f>
        <v>0.073</v>
      </c>
      <c r="D21" t="str">
        <f>Besoins!F17</f>
        <v>kg</v>
      </c>
    </row>
    <row r="22">
      <c r="A22" t="s" s="17">
        <v>120</v>
      </c>
      <c r="B22" t="str" s="14">
        <f>Procedure!D5</f>
        <v>Confectionner le fumet de poisson — Dans un rondeau, confectionner 5 litres de fumet de poisson, à partir de fond déshydraté, en se reportant aux recommandations du fabricant. Réserver au chaud en attente d'utilisation.</v>
      </c>
      <c r="C22"/>
      <c r="D22"/>
    </row>
    <row r="23">
      <c r="A23"/>
      <c r="B23" t="s">
        <v>121</v>
      </c>
      <c r="C23" s="11">
        <f>'Besoins'!$B$2*5</f>
        <v>5</v>
      </c>
      <c r="D23" t="s">
        <v>35</v>
      </c>
    </row>
    <row r="24">
      <c r="A24" t="s" s="17">
        <v>122</v>
      </c>
      <c r="B24" t="str" s="14">
        <f>Procedure!D6</f>
        <v>Préparations avant cuisson — Laver, désinfecter et tailler les tomates en quartiers. Égoutter séparément, les tronçons de poisson, les éléments de la marinade et le liquide. Dans la sauteuse, faire suer à l'huile sans coloration les oignons de la marinade.</v>
      </c>
      <c r="C24"/>
      <c r="D24"/>
    </row>
    <row r="25">
      <c r="A25"/>
      <c r="B25" t="str">
        <f>Besoins!B20</f>
        <v>Tomates en dés surgelées IQF</v>
      </c>
      <c r="C25" s="11">
        <f>Besoins!E20</f>
        <v>5</v>
      </c>
      <c r="D25" t="str">
        <f>Besoins!F20</f>
        <v>kg</v>
      </c>
    </row>
    <row r="26">
      <c r="A26" t="s" s="17">
        <v>123</v>
      </c>
      <c r="B26" t="str" s="14">
        <f>Procedure!D7</f>
        <v>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v>
      </c>
      <c r="C26"/>
      <c r="D26"/>
    </row>
    <row r="27">
      <c r="A27" t="s" s="17">
        <v>124</v>
      </c>
      <c r="B27" t="str" s="14">
        <f>Procedure!D8</f>
        <v>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v>
      </c>
      <c r="C27"/>
      <c r="D27"/>
    </row>
    <row r="28">
      <c r="A28"/>
      <c r="B28" t="s">
        <v>116</v>
      </c>
      <c r="C28" s="11">
        <f>'Besoins'!$B$2*0.25</f>
        <v>0.25</v>
      </c>
      <c r="D28" t="s">
        <v>35</v>
      </c>
    </row>
    <row r="29">
      <c r="A29"/>
      <c r="B29" t="s">
        <v>117</v>
      </c>
      <c r="C29" s="11">
        <f>'Besoins'!$B$2*0.125</f>
        <v>0.125</v>
      </c>
      <c r="D29" t="s">
        <v>39</v>
      </c>
    </row>
    <row r="30">
      <c r="A30" t="s" s="17">
        <v>125</v>
      </c>
      <c r="B30" t="str" s="14">
        <f>Procedure!D9</f>
        <v>Dresser et servir — Servir les portions de poisson arrosées de fond de cuisson. Accompagner de riz créole, de fruit à pain, d'ignames ou de bananes vertes cuites à l'eau.</v>
      </c>
      <c r="C30"/>
      <c r="D30"/>
    </row>
    <row r="31">
      <c r="A31"/>
      <c r="B31"/>
      <c r="C31"/>
      <c r="D31"/>
    </row>
    <row r="32">
      <c r="A32" t="s" s="16">
        <v>126</v>
      </c>
      <c r="B32"/>
      <c r="C32"/>
      <c r="D32"/>
    </row>
    <row r="33">
      <c r="A33" t="s" s="17">
        <v>113</v>
      </c>
      <c r="B33" t="str" s="14">
        <f>"[DISSOUDRE] "&amp;Procedure!D10</f>
        <v>[DISSOUDRE] Délayer la poudre dans l'eau froide en fouettant, puis porter à ébullition en remuant régulièrement.</v>
      </c>
      <c r="C33"/>
      <c r="D33"/>
    </row>
    <row r="34">
      <c r="A34"/>
      <c r="B34" t="str">
        <f>Besoins!B7</f>
        <v>Eau (robinet - moy. France 2026)</v>
      </c>
      <c r="C34" s="11">
        <f>Besoins!E7</f>
        <v>4.925</v>
      </c>
      <c r="D34" t="str">
        <f>Besoins!F7</f>
        <v>lt</v>
      </c>
    </row>
    <row r="35">
      <c r="A35"/>
      <c r="B35" t="str">
        <f>Besoins!B13</f>
        <v>Fumet de Poisson déshydraté (Knorr Professional)</v>
      </c>
      <c r="C35" s="11">
        <f>Besoins!E13</f>
        <v>0.075</v>
      </c>
      <c r="D35" t="str">
        <f>Besoins!F13</f>
        <v>kg</v>
      </c>
    </row>
    <row r="36">
      <c r="A36"/>
      <c r="B36"/>
      <c r="C36"/>
      <c r="D36"/>
    </row>
    <row r="37">
      <c r="A37" t="s" s="18">
        <v>22</v>
      </c>
      <c r="B37"/>
      <c r="C37"/>
      <c r="D37"/>
    </row>
  </sheetData>
  <sheetProtection sheet="1" formatRows="0" formatColumns="0"/>
  <mergeCells count="14">
    <mergeCell ref="A1:D1"/>
    <mergeCell ref="A2:D2"/>
    <mergeCell ref="A4:D4"/>
    <mergeCell ref="B5:D5"/>
    <mergeCell ref="B6:D6"/>
    <mergeCell ref="B7:D7"/>
    <mergeCell ref="B22:D22"/>
    <mergeCell ref="B24:D24"/>
    <mergeCell ref="B26:D26"/>
    <mergeCell ref="B27:D27"/>
    <mergeCell ref="B30:D30"/>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2026-10-31T01:19:45Z</dcterms:created>
  <dc:title>COURT-BOUILLON À LA CRÉOLE</dc:title>
  <dc:subject/>
  <dc:creator>CUIS.web</dc:creator>
  <cp:lastModifiedBy/>
  <cp:keywords/>
  <dc:description>Export automatique — moteur récursif d'origine : Bernard Vandendaele</dc:description>
  <cp:category/>
  <dc:language>en-US</dc:language>
  <dcterms:modified xsi:type="dcterms:W3CDTF">2026-10-31T01:19:45Z</dcterms:modified>
  <cp:revision>1</cp:revision>
</cp:coreProperties>
</file>