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<sst xmlns="http://schemas.openxmlformats.org/spreadsheetml/2006/main" count="108" uniqueCount="108">
  <si>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</si>
  <si>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</si>
  <si>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GASPACHO</t>
  </si>
  <si>
    <t>Code</t>
  </si>
  <si>
    <t>GRO_CDC_039</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</si>
  <si>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</si>
  <si>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</si>
  <si>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</si>
  <si>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</si>
  <si>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</si>
  <si>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</si>
  <si>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</si>
  <si>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</si>
  <si>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</si>
  <si>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</si>
  <si>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</si>
  <si>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</si>
  <si>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</si>
  <si>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</si>
  <si>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</si>
  <si>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</si>
  <si>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</si>
  <si>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</si>
  <si>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</si>
  <si>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</si>
  <si>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</si>
  <si>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</si>
  <si>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</si>
  <si>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</si>
  <si>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</si>
  <si>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</si>
  <si>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</si>
  <si>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</si>
  <si>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</si>
  <si>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</si>
  <si>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</si>
  <si>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VINAIGRE-VIN</t>
  </si>
  <si>
    <t>Vinaigre de vin rouge</t>
  </si>
  <si>
    <t>Vinaigres et acides</t>
  </si>
  <si>
    <t>lt</t>
  </si>
  <si>
    <t>EPI-CUMIN-POW</t>
  </si>
  <si>
    <t>Cumin moulu</t>
  </si>
  <si>
    <t>Épices en poudre et graines</t>
  </si>
  <si>
    <t>EPI-POIVRE-NOIR</t>
  </si>
  <si>
    <t>Poivre noir moulu</t>
  </si>
  <si>
    <t>PAIN-RASSIS</t>
  </si>
  <si>
    <t>Pain rassis</t>
  </si>
  <si>
    <t>Farines de blé</t>
  </si>
  <si>
    <t>RNME101403</t>
  </si>
  <si>
    <t>Huile olive vierge extra bidon 5L</t>
  </si>
  <si>
    <t>Huiles végétales</t>
  </si>
  <si>
    <t>u</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</si>
  <si>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</si>
  <si>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</si>
  <si>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</si>
  <si>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</si>
  <si>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</si>
  <si>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</si>
  <si>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</si>
  <si>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</si>
  <si>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</si>
  <si>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</si>
  <si>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</si>
  <si>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</si>
  <si>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</si>
  <si>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</si>
  <si>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</si>
  <si>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</si>
  <si>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</si>
  <si>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</si>
  <si>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</si>
  <si>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</si>
  <si>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</si>
  <si>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</si>
  <si>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</si>
  <si>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</si>
  <si>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</si>
  <si>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</si>
  <si>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</si>
  <si>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</si>
  <si>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(KG)</t>
  </si>
  <si>
    <t>Conversions légumes (P→K)</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</si>
  <si>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</si>
  <si>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</si>
  <si>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</si>
  <si>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</si>
  <si>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</si>
  <si>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</si>
  <si>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</si>
  <si>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</si>
  <si>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</si>
  <si>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</si>
  <si>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</si>
  <si>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</si>
  <si>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</si>
  <si>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</si>
  <si>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</si>
  <si>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</si>
  <si>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</si>
  <si>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</si>
  <si>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</si>
  <si>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</si>
  <si>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</si>
  <si>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</si>
  <si>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 xml:space="preserve">    CONCOMBRE (KG) (conv.)</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</si>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</sst>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50.0845</v>
      </c>
    </row>
    <row r="12">
      <c r="A12" t="s" s="3">
        <v>17</v>
      </c>
      <c r="B12" s="4">
        <v>0.500845</v>
      </c>
    </row>
    <row r="13">
      <c r="A13"/>
      <c r="B13"/>
    </row>
    <row r="14">
      <c r="A14" t="s" s="5">
        <v>18</v>
      </c>
      <c r="B14" t="s" s="5">
        <v>15</v>
      </c>
    </row>
    <row r="15">
      <c r="A15" t="s" s="5">
        <v>19</v>
      </c>
      <c r="B15" s="6">
        <v>50.0845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0.75</v>
      </c>
      <c r="E8" s="11">
        <f>D8*$B$2</f>
        <v>0.75</v>
      </c>
      <c r="F8" t="s">
        <v>39</v>
      </c>
      <c r="G8" s="4">
        <f>E8*1.2</f>
        <v>0.9</v>
      </c>
    </row>
    <row r="9">
      <c r="A9" t="s">
        <v>40</v>
      </c>
      <c r="B9" t="s">
        <v>41</v>
      </c>
      <c r="C9" t="s">
        <v>42</v>
      </c>
      <c r="D9" s="9">
        <v>0.002</v>
      </c>
      <c r="E9" s="11">
        <f>D9*$B$2</f>
        <v>0.002</v>
      </c>
      <c r="F9" t="s">
        <v>35</v>
      </c>
      <c r="G9" s="4">
        <f>E9*8.5</f>
        <v>0.017</v>
      </c>
    </row>
    <row r="10">
      <c r="A10" t="s">
        <v>43</v>
      </c>
      <c r="B10" t="s">
        <v>44</v>
      </c>
      <c r="C10" t="s">
        <v>42</v>
      </c>
      <c r="D10" s="9">
        <v>0.015</v>
      </c>
      <c r="E10" s="11">
        <f>D10*$B$2</f>
        <v>0.015</v>
      </c>
      <c r="F10" t="s">
        <v>35</v>
      </c>
      <c r="G10" s="4">
        <f>E10*12.5</f>
        <v>0.1875</v>
      </c>
    </row>
    <row r="11">
      <c r="A11" t="s">
        <v>45</v>
      </c>
      <c r="B11" t="s">
        <v>46</v>
      </c>
      <c r="C11" t="s">
        <v>47</v>
      </c>
      <c r="D11" s="9">
        <v>2</v>
      </c>
      <c r="E11" s="11">
        <f>D11*$B$2</f>
        <v>2</v>
      </c>
      <c r="F11" t="s">
        <v>35</v>
      </c>
      <c r="G11" s="4">
        <f>E11*1.5</f>
        <v>3</v>
      </c>
    </row>
    <row r="12">
      <c r="A12" t="s">
        <v>48</v>
      </c>
      <c r="B12" t="s">
        <v>49</v>
      </c>
      <c r="C12" t="s">
        <v>50</v>
      </c>
      <c r="D12" s="9">
        <v>0.2</v>
      </c>
      <c r="E12" s="11">
        <f>D12*$B$2</f>
        <v>0.2</v>
      </c>
      <c r="F12" t="s">
        <v>51</v>
      </c>
      <c r="G12" s="4">
        <f>E12*65.22</f>
        <v>13.044</v>
      </c>
    </row>
    <row r="13">
      <c r="A13" t="s">
        <v>52</v>
      </c>
      <c r="B13" t="s">
        <v>53</v>
      </c>
      <c r="C13" t="s">
        <v>54</v>
      </c>
      <c r="D13" s="9">
        <v>0.15</v>
      </c>
      <c r="E13" s="11">
        <f>D13*$B$2</f>
        <v>0.15</v>
      </c>
      <c r="F13" t="s">
        <v>35</v>
      </c>
      <c r="G13" s="4">
        <f>E13*6.5</f>
        <v>0.975</v>
      </c>
    </row>
    <row r="14">
      <c r="A14" t="s">
        <v>55</v>
      </c>
      <c r="B14" t="s">
        <v>56</v>
      </c>
      <c r="C14" t="s">
        <v>54</v>
      </c>
      <c r="D14" s="9">
        <v>0.3</v>
      </c>
      <c r="E14" s="11">
        <f>D14*$B$2</f>
        <v>0.3</v>
      </c>
      <c r="F14" t="s">
        <v>35</v>
      </c>
      <c r="G14" s="4">
        <f>E14*1.8</f>
        <v>0.54</v>
      </c>
    </row>
    <row r="15">
      <c r="A15" t="s">
        <v>57</v>
      </c>
      <c r="B15" t="s">
        <v>58</v>
      </c>
      <c r="C15" t="s">
        <v>54</v>
      </c>
      <c r="D15" s="9">
        <v>5</v>
      </c>
      <c r="E15" s="11">
        <f>D15*$B$2</f>
        <v>5</v>
      </c>
      <c r="F15" t="s">
        <v>25</v>
      </c>
      <c r="G15" s="4">
        <f>E15*1</f>
        <v>5</v>
      </c>
    </row>
    <row r="16">
      <c r="A16" t="s">
        <v>59</v>
      </c>
      <c r="B16" t="s">
        <v>60</v>
      </c>
      <c r="C16" t="s">
        <v>54</v>
      </c>
      <c r="D16" s="9">
        <v>1.5</v>
      </c>
      <c r="E16" s="11">
        <f>D16*$B$2</f>
        <v>1.5</v>
      </c>
      <c r="F16" t="s">
        <v>35</v>
      </c>
      <c r="G16" s="4">
        <f>E16*0.4</f>
        <v>0.6</v>
      </c>
    </row>
    <row r="17">
      <c r="A17" t="s">
        <v>61</v>
      </c>
      <c r="B17" t="s">
        <v>62</v>
      </c>
      <c r="C17" t="s">
        <v>54</v>
      </c>
      <c r="D17" s="9">
        <v>1</v>
      </c>
      <c r="E17" s="11">
        <f>D17*$B$2</f>
        <v>1</v>
      </c>
      <c r="F17" t="s">
        <v>35</v>
      </c>
      <c r="G17" s="4">
        <f>E17*1.3</f>
        <v>1.3</v>
      </c>
    </row>
    <row r="18">
      <c r="A18" t="s">
        <v>63</v>
      </c>
      <c r="B18" t="s">
        <v>64</v>
      </c>
      <c r="C18" t="s">
        <v>54</v>
      </c>
      <c r="D18" s="9">
        <v>1</v>
      </c>
      <c r="E18" s="11">
        <f>D18*$B$2</f>
        <v>1</v>
      </c>
      <c r="F18" t="s">
        <v>35</v>
      </c>
      <c r="G18" s="4">
        <f>E18*1.7</f>
        <v>1.7</v>
      </c>
    </row>
    <row r="19">
      <c r="A19" t="s">
        <v>65</v>
      </c>
      <c r="B19" t="s">
        <v>66</v>
      </c>
      <c r="C19" t="s">
        <v>67</v>
      </c>
      <c r="D19" s="9">
        <v>0.06</v>
      </c>
      <c r="E19" s="11">
        <f>D19*$B$2</f>
        <v>0.06</v>
      </c>
      <c r="F19" t="s">
        <v>35</v>
      </c>
      <c r="G19" s="4">
        <f>E19*0.35</f>
        <v>0.021</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12</v>
      </c>
      <c r="E3" t="s">
        <v>39</v>
      </c>
      <c r="F3" t="s">
        <v>34</v>
      </c>
    </row>
    <row r="4">
      <c r="A4">
        <v>1</v>
      </c>
      <c r="B4" t="s">
        <v>77</v>
      </c>
      <c r="C4" t="s">
        <v>76</v>
      </c>
      <c r="D4" s="11">
        <v>1</v>
      </c>
      <c r="E4" t="s">
        <v>35</v>
      </c>
      <c r="F4" t="s">
        <v>54</v>
      </c>
    </row>
    <row r="5">
      <c r="A5">
        <v>1</v>
      </c>
      <c r="B5" t="s">
        <v>78</v>
      </c>
      <c r="C5" t="s">
        <v>76</v>
      </c>
      <c r="D5" s="11">
        <v>1</v>
      </c>
      <c r="E5" t="s">
        <v>35</v>
      </c>
      <c r="F5" t="s">
        <v>54</v>
      </c>
    </row>
    <row r="6">
      <c r="A6">
        <v>1</v>
      </c>
      <c r="B6" t="s">
        <v>79</v>
      </c>
      <c r="C6" t="s">
        <v>76</v>
      </c>
      <c r="D6" s="11">
        <v>0.15</v>
      </c>
      <c r="E6" t="s">
        <v>35</v>
      </c>
      <c r="F6" t="s">
        <v>54</v>
      </c>
    </row>
    <row r="7">
      <c r="A7">
        <v>1</v>
      </c>
      <c r="B7" t="s">
        <v>80</v>
      </c>
      <c r="C7" t="s">
        <v>73</v>
      </c>
      <c r="D7" s="11">
        <v>2.5</v>
      </c>
      <c r="E7" t="s">
        <v>35</v>
      </c>
      <c r="F7" t="s">
        <v>81</v>
      </c>
    </row>
    <row r="8">
      <c r="A8">
        <v>2</v>
      </c>
      <c r="B8" t="s">
        <v>82</v>
      </c>
      <c r="C8" t="s">
        <v>76</v>
      </c>
      <c r="D8" s="11">
        <v>5</v>
      </c>
      <c r="E8" t="s">
        <v>25</v>
      </c>
      <c r="F8" t="s">
        <v>54</v>
      </c>
    </row>
    <row r="9">
      <c r="A9">
        <v>1</v>
      </c>
      <c r="B9" t="s">
        <v>83</v>
      </c>
      <c r="C9" t="s">
        <v>76</v>
      </c>
      <c r="D9" s="11">
        <v>1.5</v>
      </c>
      <c r="E9" t="s">
        <v>35</v>
      </c>
      <c r="F9" t="s">
        <v>54</v>
      </c>
    </row>
    <row r="10">
      <c r="A10">
        <v>1</v>
      </c>
      <c r="B10" t="s">
        <v>84</v>
      </c>
      <c r="C10" t="s">
        <v>76</v>
      </c>
      <c r="D10" s="11">
        <v>0.3</v>
      </c>
      <c r="E10" t="s">
        <v>35</v>
      </c>
      <c r="F10" t="s">
        <v>54</v>
      </c>
    </row>
    <row r="11">
      <c r="A11">
        <v>1</v>
      </c>
      <c r="B11" t="s">
        <v>85</v>
      </c>
      <c r="C11" t="s">
        <v>73</v>
      </c>
      <c r="D11" s="11">
        <v>1</v>
      </c>
      <c r="E11" t="s">
        <v>39</v>
      </c>
      <c r="F11" t="s">
        <v>86</v>
      </c>
    </row>
    <row r="12">
      <c r="A12">
        <v>2</v>
      </c>
      <c r="B12" t="s">
        <v>87</v>
      </c>
      <c r="C12" t="s">
        <v>76</v>
      </c>
      <c r="D12" s="11">
        <v>0.2</v>
      </c>
      <c r="E12" t="s">
        <v>51</v>
      </c>
      <c r="F12" t="s">
        <v>50</v>
      </c>
    </row>
    <row r="13">
      <c r="A13">
        <v>1</v>
      </c>
      <c r="B13" t="s">
        <v>88</v>
      </c>
      <c r="C13" t="s">
        <v>76</v>
      </c>
      <c r="D13" s="11">
        <v>0.75</v>
      </c>
      <c r="E13" t="s">
        <v>39</v>
      </c>
      <c r="F13" t="s">
        <v>38</v>
      </c>
    </row>
    <row r="14">
      <c r="A14">
        <v>1</v>
      </c>
      <c r="B14" t="s">
        <v>89</v>
      </c>
      <c r="C14" t="s">
        <v>76</v>
      </c>
      <c r="D14" s="11">
        <v>0.06</v>
      </c>
      <c r="E14" t="s">
        <v>35</v>
      </c>
      <c r="F14" t="s">
        <v>67</v>
      </c>
    </row>
    <row r="15">
      <c r="A15">
        <v>1</v>
      </c>
      <c r="B15" t="s">
        <v>90</v>
      </c>
      <c r="C15" t="s">
        <v>76</v>
      </c>
      <c r="D15" s="11">
        <v>0.015</v>
      </c>
      <c r="E15" t="s">
        <v>35</v>
      </c>
      <c r="F15" t="s">
        <v>42</v>
      </c>
    </row>
    <row r="16">
      <c r="A16">
        <v>1</v>
      </c>
      <c r="B16" t="s">
        <v>91</v>
      </c>
      <c r="C16" t="s">
        <v>76</v>
      </c>
      <c r="D16" s="11">
        <v>0.002</v>
      </c>
      <c r="E16" t="s">
        <v>35</v>
      </c>
      <c r="F16" t="s">
        <v>42</v>
      </c>
    </row>
    <row r="17">
      <c r="A17">
        <v>1</v>
      </c>
      <c r="B17" t="s">
        <v>92</v>
      </c>
      <c r="C17" t="s">
        <v>76</v>
      </c>
      <c r="D17" s="11">
        <v>2</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101</v>
      </c>
      <c r="B4"/>
      <c r="C4"/>
      <c r="D4"/>
    </row>
    <row r="5">
      <c r="A5" t="s" s="16">
        <v>102</v>
      </c>
      <c r="B5" t="str" s="13">
        <f>Procedure!D2</f>
        <v>Mise en place du poste de travail - Verifier les D.L.C., peser les denrees, selectionner le materiel. Desinfecter le materiel et le poste de travail suivant les protocoles.</v>
      </c>
      <c r="C5"/>
      <c r="D5"/>
    </row>
    <row r="6">
      <c r="A6" t="s" s="16">
        <v>103</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Besoins!B17</f>
        <v>POIVRON rouge Maroc cat.I gros</v>
      </c>
      <c r="C8" s="11">
        <f>Besoins!E17</f>
        <v>1</v>
      </c>
      <c r="D8" t="str">
        <f>Besoins!F17</f>
        <v>kg</v>
      </c>
    </row>
    <row r="9">
      <c r="A9"/>
      <c r="B9" t="str">
        <f>Besoins!B18</f>
        <v>POIVRON vert Maroc cat.I gros</v>
      </c>
      <c r="C9" s="11">
        <f>Besoins!E18</f>
        <v>1</v>
      </c>
      <c r="D9" t="str">
        <f>Besoins!F18</f>
        <v>kg</v>
      </c>
    </row>
    <row r="10">
      <c r="A10"/>
      <c r="B10" t="str">
        <f>Besoins!B13</f>
        <v>AIL frais France cat.I 60-80mm</v>
      </c>
      <c r="C10" s="11">
        <f>Besoins!E13</f>
        <v>0.15</v>
      </c>
      <c r="D10" t="str">
        <f>Besoins!F13</f>
        <v>kg</v>
      </c>
    </row>
    <row r="11">
      <c r="A11"/>
      <c r="B11" t="s">
        <v>104</v>
      </c>
      <c r="C11" s="11">
        <f>'Besoins'!$B$2*2.5</f>
        <v>2.5</v>
      </c>
      <c r="D11" t="s">
        <v>35</v>
      </c>
    </row>
    <row r="12">
      <c r="A12"/>
      <c r="B12" t="str">
        <f>Besoins!B16</f>
        <v>OIGNON jaune France cat.I 60-80mm</v>
      </c>
      <c r="C12" s="11">
        <f>Besoins!E16</f>
        <v>1.5</v>
      </c>
      <c r="D12" t="str">
        <f>Besoins!F16</f>
        <v>kg</v>
      </c>
    </row>
    <row r="13">
      <c r="A13"/>
      <c r="B13" t="str">
        <f>Besoins!B14</f>
        <v>CÉLERI-BRANCHE vert France cat.I</v>
      </c>
      <c r="C13" s="11">
        <f>Besoins!E14</f>
        <v>0.3</v>
      </c>
      <c r="D13" t="str">
        <f>Besoins!F14</f>
        <v>kg</v>
      </c>
    </row>
    <row r="14">
      <c r="A14" t="s" s="16">
        <v>105</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106</v>
      </c>
      <c r="C15" s="11">
        <f>'Besoins'!$B$2*1</f>
        <v>1</v>
      </c>
      <c r="D15" t="s">
        <v>39</v>
      </c>
    </row>
    <row r="16">
      <c r="A16"/>
      <c r="B16" t="str">
        <f>Besoins!B8</f>
        <v>Vinaigre de vin rouge</v>
      </c>
      <c r="C16" s="11">
        <f>Besoins!E8</f>
        <v>0.75</v>
      </c>
      <c r="D16" t="str">
        <f>Besoins!F8</f>
        <v>lt</v>
      </c>
    </row>
    <row r="17">
      <c r="A17"/>
      <c r="B17" t="str">
        <f>Besoins!B19</f>
        <v>Sel fin de cuisine</v>
      </c>
      <c r="C17" s="11">
        <f>Besoins!E19</f>
        <v>0.06</v>
      </c>
      <c r="D17" t="str">
        <f>Besoins!F19</f>
        <v>kg</v>
      </c>
    </row>
    <row r="18">
      <c r="A18"/>
      <c r="B18" t="str">
        <f>Besoins!B10</f>
        <v>Poivre noir moulu</v>
      </c>
      <c r="C18" s="11">
        <f>Besoins!E10</f>
        <v>0.015</v>
      </c>
      <c r="D18" t="str">
        <f>Besoins!F10</f>
        <v>kg</v>
      </c>
    </row>
    <row r="19">
      <c r="A19"/>
      <c r="B19" t="str">
        <f>Besoins!B9</f>
        <v>Cumin moulu</v>
      </c>
      <c r="C19" s="11">
        <f>Besoins!E9</f>
        <v>0.002</v>
      </c>
      <c r="D19" t="str">
        <f>Besoins!F9</f>
        <v>kg</v>
      </c>
    </row>
    <row r="20">
      <c r="A20" t="s" s="16">
        <v>107</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22</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2026-10-31T05:00:41Z</dcterms:created>
  <dc:title>GASPACHO</dc:title>
  <dc:subject/>
  <dc:creator>CUIS.web</dc:creator>
  <cp:lastModifiedBy/>
  <cp:keywords/>
  <dc:description>Export automatique — moteur récursif d'origine : Bernard Vandendaele</dc:description>
  <cp:category/>
  <dc:language>en-US</dc:language>
  <dcterms:modified xsi:type="dcterms:W3CDTF">2026-10-31T05:00:41Z</dcterms:modified>
  <cp:revision>1</cp:revision>
</cp:coreProperties>
</file>