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<sst xmlns="http://schemas.openxmlformats.org/spreadsheetml/2006/main" count="119" uniqueCount="119">
  <si>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</si>
  <si>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</si>
  <si>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PISSALADIÈRE</t>
  </si>
  <si>
    <t>Code</t>
  </si>
  <si>
    <t>GRO_CDC_029</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</si>
  <si>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</si>
  <si>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</si>
  <si>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</si>
  <si>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</si>
  <si>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</si>
  <si>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</si>
  <si>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</si>
  <si>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</si>
  <si>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</si>
  <si>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</si>
  <si>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</si>
  <si>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</si>
  <si>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</si>
  <si>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</si>
  <si>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</si>
  <si>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</si>
  <si>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</si>
  <si>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</si>
  <si>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</si>
  <si>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</si>
  <si>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</si>
  <si>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</si>
  <si>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</si>
  <si>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</si>
  <si>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</si>
  <si>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</si>
  <si>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</si>
  <si>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</si>
  <si>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</si>
  <si>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</si>
  <si>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</si>
  <si>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CONS-OLIVE-NOIRE</t>
  </si>
  <si>
    <t>Olives noires dénoyautées bocal</t>
  </si>
  <si>
    <t>Conserves de légumes</t>
  </si>
  <si>
    <t>kg</t>
  </si>
  <si>
    <t>EPI-POIVRE-NOIR</t>
  </si>
  <si>
    <t>Poivre noir moulu</t>
  </si>
  <si>
    <t>Épices en poudre et graines</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</si>
  <si>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</si>
  <si>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</si>
  <si>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</si>
  <si>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</si>
  <si>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</si>
  <si>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</si>
  <si>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</si>
  <si>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</si>
  <si>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</si>
  <si>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</si>
  <si>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</si>
  <si>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</si>
  <si>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</si>
  <si>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</si>
  <si>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</si>
  <si>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</si>
  <si>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</si>
  <si>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</si>
  <si>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</si>
  <si>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</si>
  <si>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</si>
  <si>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</si>
  <si>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</si>
  <si>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</si>
  <si>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</si>
  <si>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</si>
  <si>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</si>
  <si>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</si>
  <si>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</si>
  <si>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</si>
  <si>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</si>
  <si>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</si>
  <si>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</si>
  <si>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</si>
  <si>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</si>
  <si>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</si>
  <si>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</si>
  <si>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</si>
  <si>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</si>
  <si>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</si>
  <si>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</si>
  <si>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</si>
  <si>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</si>
  <si>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</si>
  <si>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</si>
  <si>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</si>
  <si>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</si>
  <si>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</si>
  <si>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</si>
  <si>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</si>
  <si>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</si>
  <si>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</si>
  <si>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</si>
  <si>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</si>
  <si>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</si>
  <si>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</si>
  <si>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</si>
  <si>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</si>
  <si>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</si>
  <si>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</si>
  <si>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</si>
  <si>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</si>
  <si>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</si>
  <si>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</si>
  <si>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</si>
  <si>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</si>
  <si>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</si>
  <si>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 xml:space="preserve">    Sel fin de cuisine</t>
  </si>
  <si>
    <t>4.</t>
  </si>
  <si>
    <t xml:space="preserve">    PÂTE À PIZZA</t>
  </si>
  <si>
    <t>5.</t>
  </si>
  <si>
    <t>6.</t>
  </si>
  <si>
    <t>7.</t>
  </si>
  <si>
    <t>8.</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</si>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</sst>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55.863516129032</v>
      </c>
    </row>
    <row r="12">
      <c r="A12" t="s" s="3">
        <v>17</v>
      </c>
      <c r="B12" s="4">
        <v>0.55863516129032</v>
      </c>
    </row>
    <row r="13">
      <c r="A13"/>
      <c r="B13"/>
    </row>
    <row r="14">
      <c r="A14" t="s" s="5">
        <v>18</v>
      </c>
      <c r="B14" t="s" s="5">
        <v>15</v>
      </c>
    </row>
    <row r="15">
      <c r="A15" t="s" s="5">
        <v>19</v>
      </c>
      <c r="B15" s="6">
        <v>55.863516129032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3.006912</v>
      </c>
      <c r="E7" s="11">
        <f>D7*$B$2</f>
        <v>3.006912</v>
      </c>
      <c r="F7" t="s">
        <v>35</v>
      </c>
      <c r="G7" s="4">
        <f>E7*0.0043000006</f>
        <v>0.01293</v>
      </c>
    </row>
    <row r="8">
      <c r="A8" t="s">
        <v>36</v>
      </c>
      <c r="B8" t="s">
        <v>37</v>
      </c>
      <c r="C8" t="s">
        <v>38</v>
      </c>
      <c r="D8" s="9">
        <v>2.8</v>
      </c>
      <c r="E8" s="11">
        <f>D8*$B$2</f>
        <v>2.8</v>
      </c>
      <c r="F8" t="s">
        <v>39</v>
      </c>
      <c r="G8" s="4">
        <f>E8*4.8</f>
        <v>13.44</v>
      </c>
    </row>
    <row r="9">
      <c r="A9" t="s">
        <v>40</v>
      </c>
      <c r="B9" t="s">
        <v>41</v>
      </c>
      <c r="C9" t="s">
        <v>42</v>
      </c>
      <c r="D9" s="9">
        <v>0.007</v>
      </c>
      <c r="E9" s="11">
        <f>D9*$B$2</f>
        <v>0.007</v>
      </c>
      <c r="F9" t="s">
        <v>39</v>
      </c>
      <c r="G9" s="4">
        <f>E9*12.5</f>
        <v>0.0875</v>
      </c>
    </row>
    <row r="10">
      <c r="A10" t="s">
        <v>43</v>
      </c>
      <c r="B10" t="s">
        <v>44</v>
      </c>
      <c r="C10" t="s">
        <v>45</v>
      </c>
      <c r="D10" s="9">
        <v>0.083295</v>
      </c>
      <c r="E10" s="11">
        <f>D10*$B$2</f>
        <v>0.083295</v>
      </c>
      <c r="F10" t="s">
        <v>39</v>
      </c>
      <c r="G10" s="4">
        <f>E10*7.999993361</f>
        <v>0.666359</v>
      </c>
    </row>
    <row r="11">
      <c r="A11" t="s">
        <v>46</v>
      </c>
      <c r="B11" t="s">
        <v>47</v>
      </c>
      <c r="C11" t="s">
        <v>48</v>
      </c>
      <c r="D11" s="9">
        <v>0.031106</v>
      </c>
      <c r="E11" s="11">
        <f>D11*$B$2</f>
        <v>0.031106</v>
      </c>
      <c r="F11" t="s">
        <v>39</v>
      </c>
      <c r="G11" s="4">
        <f>E11*9.4999971852</f>
        <v>0.295507</v>
      </c>
    </row>
    <row r="12">
      <c r="A12" t="s">
        <v>49</v>
      </c>
      <c r="B12" t="s">
        <v>50</v>
      </c>
      <c r="C12" t="s">
        <v>51</v>
      </c>
      <c r="D12" s="9">
        <v>5.184332</v>
      </c>
      <c r="E12" s="11">
        <f>D12*$B$2</f>
        <v>5.184332</v>
      </c>
      <c r="F12" t="s">
        <v>39</v>
      </c>
      <c r="G12" s="4">
        <f>E12*0.5599999781</f>
        <v>2.903226</v>
      </c>
    </row>
    <row r="13">
      <c r="A13" t="s">
        <v>52</v>
      </c>
      <c r="B13" t="s">
        <v>53</v>
      </c>
      <c r="C13" t="s">
        <v>54</v>
      </c>
      <c r="D13" s="9">
        <v>0.103687</v>
      </c>
      <c r="E13" s="11">
        <f>D13*$B$2</f>
        <v>0.103687</v>
      </c>
      <c r="F13" t="s">
        <v>55</v>
      </c>
      <c r="G13" s="4">
        <f>E13*65.2197710061</f>
        <v>6.762442</v>
      </c>
    </row>
    <row r="14">
      <c r="A14" t="s">
        <v>56</v>
      </c>
      <c r="B14" t="s">
        <v>57</v>
      </c>
      <c r="C14" t="s">
        <v>58</v>
      </c>
      <c r="D14" s="9">
        <v>0.207373</v>
      </c>
      <c r="E14" s="11">
        <f>D14*$B$2</f>
        <v>0.207373</v>
      </c>
      <c r="F14" t="s">
        <v>39</v>
      </c>
      <c r="G14" s="4">
        <f>E14*2.2000028844</f>
        <v>0.456221</v>
      </c>
    </row>
    <row r="15">
      <c r="A15" t="s">
        <v>59</v>
      </c>
      <c r="B15" t="s">
        <v>60</v>
      </c>
      <c r="C15" t="s">
        <v>61</v>
      </c>
      <c r="D15" s="9">
        <v>0.2</v>
      </c>
      <c r="E15" s="11">
        <f>D15*$B$2</f>
        <v>0.2</v>
      </c>
      <c r="F15" t="s">
        <v>39</v>
      </c>
      <c r="G15" s="4">
        <f>E15*4.5</f>
        <v>0.9</v>
      </c>
    </row>
    <row r="16">
      <c r="A16" t="s">
        <v>62</v>
      </c>
      <c r="B16" t="s">
        <v>63</v>
      </c>
      <c r="C16" t="s">
        <v>64</v>
      </c>
      <c r="D16" s="9">
        <v>0.151802</v>
      </c>
      <c r="E16" s="11">
        <f>D16*$B$2</f>
        <v>0.151802</v>
      </c>
      <c r="F16" t="s">
        <v>39</v>
      </c>
      <c r="G16" s="4">
        <f>E16*0.3499996387</f>
        <v>0.053131</v>
      </c>
    </row>
    <row r="17">
      <c r="A17" t="s">
        <v>65</v>
      </c>
      <c r="B17" t="s">
        <v>66</v>
      </c>
      <c r="C17" t="s">
        <v>67</v>
      </c>
      <c r="D17" s="9">
        <v>0.12</v>
      </c>
      <c r="E17" s="11">
        <f>D17*$B$2</f>
        <v>0.12</v>
      </c>
      <c r="F17" t="s">
        <v>39</v>
      </c>
      <c r="G17" s="4">
        <f>E17*9.26</f>
        <v>1.1112</v>
      </c>
    </row>
    <row r="18">
      <c r="A18" t="s">
        <v>68</v>
      </c>
      <c r="B18" t="s">
        <v>69</v>
      </c>
      <c r="C18" t="s">
        <v>67</v>
      </c>
      <c r="D18" s="9">
        <v>7.5</v>
      </c>
      <c r="E18" s="11">
        <f>D18*$B$2</f>
        <v>7.5</v>
      </c>
      <c r="F18" t="s">
        <v>39</v>
      </c>
      <c r="G18" s="4">
        <f>E18*3.89</f>
        <v>29.175</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9</v>
      </c>
      <c r="E3" t="s">
        <v>39</v>
      </c>
      <c r="F3" t="s">
        <v>78</v>
      </c>
    </row>
    <row r="4">
      <c r="A4">
        <v>2</v>
      </c>
      <c r="B4" t="s">
        <v>79</v>
      </c>
      <c r="C4" t="s">
        <v>80</v>
      </c>
      <c r="D4" s="11">
        <v>5.184</v>
      </c>
      <c r="E4" t="s">
        <v>39</v>
      </c>
      <c r="F4" t="s">
        <v>51</v>
      </c>
    </row>
    <row r="5">
      <c r="A5">
        <v>2</v>
      </c>
      <c r="B5" t="s">
        <v>81</v>
      </c>
      <c r="C5" t="s">
        <v>75</v>
      </c>
      <c r="D5" s="11">
        <v>0.518</v>
      </c>
      <c r="E5" t="s">
        <v>35</v>
      </c>
      <c r="F5" t="s">
        <v>82</v>
      </c>
    </row>
    <row r="6">
      <c r="A6">
        <v>3</v>
      </c>
      <c r="B6" t="s">
        <v>83</v>
      </c>
      <c r="C6" t="s">
        <v>80</v>
      </c>
      <c r="D6" s="11">
        <v>0.104</v>
      </c>
      <c r="E6" t="s">
        <v>55</v>
      </c>
      <c r="F6" t="s">
        <v>54</v>
      </c>
    </row>
    <row r="7">
      <c r="A7">
        <v>2</v>
      </c>
      <c r="B7" t="s">
        <v>84</v>
      </c>
      <c r="C7" t="s">
        <v>80</v>
      </c>
      <c r="D7" s="11">
        <v>0.207</v>
      </c>
      <c r="E7" t="s">
        <v>39</v>
      </c>
      <c r="F7" t="s">
        <v>58</v>
      </c>
    </row>
    <row r="8">
      <c r="A8">
        <v>2</v>
      </c>
      <c r="B8" t="s">
        <v>85</v>
      </c>
      <c r="C8" t="s">
        <v>80</v>
      </c>
      <c r="D8" s="11">
        <v>0.031</v>
      </c>
      <c r="E8" t="s">
        <v>39</v>
      </c>
      <c r="F8" t="s">
        <v>48</v>
      </c>
    </row>
    <row r="9">
      <c r="A9">
        <v>2</v>
      </c>
      <c r="B9" t="s">
        <v>86</v>
      </c>
      <c r="C9" t="s">
        <v>80</v>
      </c>
      <c r="D9" s="11">
        <v>0.008</v>
      </c>
      <c r="E9" t="s">
        <v>39</v>
      </c>
      <c r="F9" t="s">
        <v>45</v>
      </c>
    </row>
    <row r="10">
      <c r="A10">
        <v>2</v>
      </c>
      <c r="B10" t="s">
        <v>87</v>
      </c>
      <c r="C10" t="s">
        <v>80</v>
      </c>
      <c r="D10" s="11">
        <v>3.007</v>
      </c>
      <c r="E10" t="s">
        <v>35</v>
      </c>
      <c r="F10" t="s">
        <v>34</v>
      </c>
    </row>
    <row r="11">
      <c r="A11">
        <v>2</v>
      </c>
      <c r="B11" t="s">
        <v>88</v>
      </c>
      <c r="C11" t="s">
        <v>80</v>
      </c>
      <c r="D11" s="11">
        <v>0.079</v>
      </c>
      <c r="E11" t="s">
        <v>39</v>
      </c>
      <c r="F11" t="s">
        <v>64</v>
      </c>
    </row>
    <row r="12">
      <c r="A12">
        <v>1</v>
      </c>
      <c r="B12" t="s">
        <v>89</v>
      </c>
      <c r="C12" t="s">
        <v>80</v>
      </c>
      <c r="D12" s="11">
        <v>7.5</v>
      </c>
      <c r="E12" t="s">
        <v>39</v>
      </c>
      <c r="F12" t="s">
        <v>67</v>
      </c>
    </row>
    <row r="13">
      <c r="A13">
        <v>1</v>
      </c>
      <c r="B13" t="s">
        <v>90</v>
      </c>
      <c r="C13" t="s">
        <v>80</v>
      </c>
      <c r="D13" s="11">
        <v>0.12</v>
      </c>
      <c r="E13" t="s">
        <v>39</v>
      </c>
      <c r="F13" t="s">
        <v>67</v>
      </c>
    </row>
    <row r="14">
      <c r="A14">
        <v>1</v>
      </c>
      <c r="B14" t="s">
        <v>91</v>
      </c>
      <c r="C14" t="s">
        <v>80</v>
      </c>
      <c r="D14" s="11">
        <v>2.8</v>
      </c>
      <c r="E14" t="s">
        <v>39</v>
      </c>
      <c r="F14" t="s">
        <v>38</v>
      </c>
    </row>
    <row r="15">
      <c r="A15">
        <v>1</v>
      </c>
      <c r="B15" t="s">
        <v>92</v>
      </c>
      <c r="C15" t="s">
        <v>80</v>
      </c>
      <c r="D15" s="11">
        <v>0.2</v>
      </c>
      <c r="E15" t="s">
        <v>39</v>
      </c>
      <c r="F15" t="s">
        <v>61</v>
      </c>
    </row>
    <row r="16">
      <c r="A16">
        <v>1</v>
      </c>
      <c r="B16" t="s">
        <v>93</v>
      </c>
      <c r="C16" t="s">
        <v>80</v>
      </c>
      <c r="D16" s="11">
        <v>0.075</v>
      </c>
      <c r="E16" t="s">
        <v>39</v>
      </c>
      <c r="F16" t="s">
        <v>45</v>
      </c>
    </row>
    <row r="17">
      <c r="A17">
        <v>1</v>
      </c>
      <c r="B17" t="s">
        <v>94</v>
      </c>
      <c r="C17" t="s">
        <v>80</v>
      </c>
      <c r="D17" s="11">
        <v>0.073</v>
      </c>
      <c r="E17" t="s">
        <v>39</v>
      </c>
      <c r="F17" t="s">
        <v>64</v>
      </c>
    </row>
    <row r="18">
      <c r="A18">
        <v>1</v>
      </c>
      <c r="B18" t="s">
        <v>95</v>
      </c>
      <c r="C18" t="s">
        <v>80</v>
      </c>
      <c r="D18" s="11">
        <v>0.007</v>
      </c>
      <c r="E18" t="s">
        <v>39</v>
      </c>
      <c r="F1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3"/>
      <c r="F3"/>
    </row>
    <row r="4">
      <c r="A4" t="s">
        <v>2</v>
      </c>
      <c r="B4">
        <v>3</v>
      </c>
      <c r="C4"/>
      <c r="D4" t="inlineStr" s="13">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3"/>
      <c r="F4"/>
    </row>
    <row r="5">
      <c r="A5" t="s">
        <v>2</v>
      </c>
      <c r="B5">
        <v>4</v>
      </c>
      <c r="C5"/>
      <c r="D5" t="inlineStr" s="13">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3"/>
      <c r="F5"/>
    </row>
    <row r="6">
      <c r="A6" t="s">
        <v>2</v>
      </c>
      <c r="B6">
        <v>5</v>
      </c>
      <c r="C6"/>
      <c r="D6" t="inlineStr" s="13">
        <is>
          <t>Garnir les abaisses — Répartir équitablement la tombée d'oignons et les filets d'anchois sur les 5 abaisses. Parsemer sur le dessus les rondelles d'olives noires.</t>
        </is>
      </c>
      <c r="E6" t="s" s="13"/>
      <c r="F6"/>
    </row>
    <row r="7">
      <c r="A7" t="s">
        <v>2</v>
      </c>
      <c r="B7">
        <v>6</v>
      </c>
      <c r="C7"/>
      <c r="D7" t="inlineStr" s="13">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3"/>
      <c r="F7"/>
    </row>
    <row r="8">
      <c r="A8" t="s">
        <v>2</v>
      </c>
      <c r="B8">
        <v>7</v>
      </c>
      <c r="C8"/>
      <c r="D8" t="s" s="13">
        <v>102</v>
      </c>
      <c r="E8" t="s" s="13"/>
      <c r="F8"/>
    </row>
    <row r="9">
      <c r="A9" t="s">
        <v>2</v>
      </c>
      <c r="B9">
        <v>8</v>
      </c>
      <c r="C9"/>
      <c r="D9" t="inlineStr" s="13">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3"/>
      <c r="F9"/>
    </row>
    <row r="10">
      <c r="A10" t="s">
        <v>103</v>
      </c>
      <c r="B10">
        <v>1</v>
      </c>
      <c r="C10"/>
      <c r="D10" t="inlineStr" s="13">
        <is>
          <t>Mise en place du poste de travail — Vérifier les DLC, peser les denrées, sélectionner le matériel nécessaire. Laver et désinfecter le matériel et le poste de travail en suivant les protocoles.</t>
        </is>
      </c>
      <c r="E10" t="s" s="13"/>
      <c r="F10"/>
    </row>
    <row r="11">
      <c r="A11" t="s">
        <v>103</v>
      </c>
      <c r="B11">
        <v>2</v>
      </c>
      <c r="C11"/>
      <c r="D11"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3"/>
      <c r="F11"/>
    </row>
    <row r="12">
      <c r="A12" t="s">
        <v>103</v>
      </c>
      <c r="B12">
        <v>3</v>
      </c>
      <c r="C12"/>
      <c r="D12"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3"/>
      <c r="F12"/>
    </row>
    <row r="13">
      <c r="A13" t="s">
        <v>103</v>
      </c>
      <c r="B13">
        <v>4</v>
      </c>
      <c r="C13"/>
      <c r="D13"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3"/>
      <c r="F13"/>
    </row>
    <row r="14">
      <c r="A14" t="s">
        <v>103</v>
      </c>
      <c r="B14">
        <v>5</v>
      </c>
      <c r="C14"/>
      <c r="D14" t="inlineStr" s="13">
        <is>
          <t>Suggestions — On peut surgeler les abaisses de pizza sur leur feuille de papier sulfurisée. Indiquer la traçabilité et la date de congélation. Cette pâte sert pour la fabrication des pissaladières, des pizzas, des fougasses, des calzones,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104</v>
      </c>
      <c r="B1"/>
      <c r="C1"/>
      <c r="D1"/>
    </row>
    <row r="2">
      <c r="A2" t="str" s="14">
        <f>"GRO_CDC_029 · GRO.ENT.CH · référence : "&amp;Besoins!B3&amp;" "&amp;Besoins!C3&amp;" · multiplicateur réglable sur la feuille ""Besoins"""</f>
        <v>GRO_CDC_029 · GRO.ENT.CH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Désinfecter le matériel et le poste de travail suivant les protocoles.</v>
      </c>
      <c r="C5"/>
      <c r="D5"/>
    </row>
    <row r="6">
      <c r="A6" t="s" s="16">
        <v>107</v>
      </c>
      <c r="B6" t="str" s="13">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Besoins!B8</f>
        <v>Olives noires dénoyautées bocal</v>
      </c>
      <c r="C7" s="11">
        <f>Besoins!E8</f>
        <v>2.8</v>
      </c>
      <c r="D7" t="str">
        <f>Besoins!F8</f>
        <v>kg</v>
      </c>
    </row>
    <row r="8">
      <c r="A8"/>
      <c r="B8" t="str">
        <f>Besoins!B15</f>
        <v>ANCHOIS France</v>
      </c>
      <c r="C8" s="11">
        <f>Besoins!E15</f>
        <v>0.2</v>
      </c>
      <c r="D8" t="str">
        <f>Besoins!F15</f>
        <v>kg</v>
      </c>
    </row>
    <row r="9">
      <c r="A9"/>
      <c r="B9" t="s">
        <v>108</v>
      </c>
      <c r="C9" s="11">
        <f>'Besoins'!$B$2*0.075</f>
        <v>0.075</v>
      </c>
      <c r="D9" t="s">
        <v>39</v>
      </c>
    </row>
    <row r="10">
      <c r="A10" t="s" s="16">
        <v>109</v>
      </c>
      <c r="B10" t="str" s="13">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c r="B12" t="s">
        <v>110</v>
      </c>
      <c r="C12" s="11">
        <f>'Besoins'!$B$2*0.073</f>
        <v>0.073</v>
      </c>
      <c r="D12" t="s">
        <v>39</v>
      </c>
    </row>
    <row r="13">
      <c r="A13"/>
      <c r="B13" t="str">
        <f>Besoins!B9</f>
        <v>Poivre noir moulu</v>
      </c>
      <c r="C13" s="11">
        <f>Besoins!E9</f>
        <v>0.007</v>
      </c>
      <c r="D13" t="str">
        <f>Besoins!F9</f>
        <v>kg</v>
      </c>
    </row>
    <row r="14">
      <c r="A14"/>
      <c r="B14" t="str">
        <f>Besoins!B17</f>
        <v>Ail haché IQF</v>
      </c>
      <c r="C14" s="11">
        <f>Besoins!E17</f>
        <v>0.12</v>
      </c>
      <c r="D14" t="str">
        <f>Besoins!F17</f>
        <v>kg</v>
      </c>
    </row>
    <row r="15">
      <c r="A15" t="s" s="16">
        <v>111</v>
      </c>
      <c r="B15" t="str" s="13">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5"/>
      <c r="D15"/>
    </row>
    <row r="16">
      <c r="A16"/>
      <c r="B16" t="s">
        <v>112</v>
      </c>
      <c r="C16" s="11">
        <f>'Besoins'!$B$2*9</f>
        <v>9</v>
      </c>
      <c r="D16" t="s">
        <v>39</v>
      </c>
    </row>
    <row r="17">
      <c r="A17" t="s" s="16">
        <v>113</v>
      </c>
      <c r="B17" t="str" s="13">
        <f>Procedure!D6</f>
        <v>Garnir les abaisses — Répartir équitablement la tombée d'oignons et les filets d'anchois sur les 5 abaisses. Parsemer sur le dessus les rondelles d'olives noires.</v>
      </c>
      <c r="C17"/>
      <c r="D17"/>
    </row>
    <row r="18">
      <c r="A18"/>
      <c r="B18" t="str">
        <f>Besoins!B8</f>
        <v>Olives noires dénoyautées bocal</v>
      </c>
      <c r="C18" s="11">
        <f>Besoins!E8</f>
        <v>2.8</v>
      </c>
      <c r="D18" t="str">
        <f>Besoins!F8</f>
        <v>kg</v>
      </c>
    </row>
    <row r="19">
      <c r="A19"/>
      <c r="B19" t="str">
        <f>Besoins!B15</f>
        <v>ANCHOIS France</v>
      </c>
      <c r="C19" s="11">
        <f>Besoins!E15</f>
        <v>0.2</v>
      </c>
      <c r="D19" t="str">
        <f>Besoins!F15</f>
        <v>kg</v>
      </c>
    </row>
    <row r="20">
      <c r="A20" t="s" s="16">
        <v>114</v>
      </c>
      <c r="B20" t="str" s="13">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20"/>
      <c r="D20"/>
    </row>
    <row r="21">
      <c r="A21" t="s" s="16">
        <v>115</v>
      </c>
      <c r="B21" t="str" s="13">
        <f>Procedure!D8</f>
        <v>Dresser et servir — Détailler chaque plaque en 20/24 portions et servir la portion à l'assiette.</v>
      </c>
      <c r="C21"/>
      <c r="D21"/>
    </row>
    <row r="22">
      <c r="A22" t="s" s="16">
        <v>116</v>
      </c>
      <c r="B22" t="str" s="13">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22"/>
      <c r="D22"/>
    </row>
    <row r="23">
      <c r="A23"/>
      <c r="B23"/>
      <c r="C23"/>
      <c r="D23"/>
    </row>
    <row r="24">
      <c r="A24" t="s" s="15">
        <v>117</v>
      </c>
      <c r="B24"/>
      <c r="C24"/>
      <c r="D24"/>
    </row>
    <row r="25">
      <c r="A25" t="s" s="16">
        <v>106</v>
      </c>
      <c r="B25" t="str" s="13">
        <f>Procedure!D10</f>
        <v>Mise en place du poste de travail — Vérifier les DLC, peser les denrées, sélectionner le matériel nécessaire. Laver et désinfecter le matériel et le poste de travail en suivant les protocoles.</v>
      </c>
      <c r="C25"/>
      <c r="D25"/>
    </row>
    <row r="26">
      <c r="A26" t="s" s="16">
        <v>107</v>
      </c>
      <c r="B26" t="str" s="13">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6"/>
      <c r="D26"/>
    </row>
    <row r="27">
      <c r="A27"/>
      <c r="B27" t="s">
        <v>118</v>
      </c>
      <c r="C27" s="11">
        <f>'Besoins'!$B$2*0.5184331797</f>
        <v>0.518433</v>
      </c>
      <c r="D27" t="s">
        <v>35</v>
      </c>
    </row>
    <row r="28">
      <c r="A28" t="s" s="16">
        <v>109</v>
      </c>
      <c r="B28" t="str" s="13">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8"/>
      <c r="D28"/>
    </row>
    <row r="29">
      <c r="A29"/>
      <c r="B29" t="str">
        <f>Besoins!B12</f>
        <v>Farine de blé T55</v>
      </c>
      <c r="C29" s="11">
        <f>Besoins!E12</f>
        <v>5.184332</v>
      </c>
      <c r="D29" t="str">
        <f>Besoins!F12</f>
        <v>kg</v>
      </c>
    </row>
    <row r="30">
      <c r="A30"/>
      <c r="B30" t="s">
        <v>118</v>
      </c>
      <c r="C30" s="11">
        <f>'Besoins'!$B$2*0.5184331797</f>
        <v>0.518433</v>
      </c>
      <c r="D30" t="s">
        <v>35</v>
      </c>
    </row>
    <row r="31">
      <c r="A31"/>
      <c r="B31" t="str">
        <f>Besoins!B14</f>
        <v>Levure fraîche de boulanger</v>
      </c>
      <c r="C31" s="11">
        <f>Besoins!E14</f>
        <v>0.207373</v>
      </c>
      <c r="D31" t="str">
        <f>Besoins!F14</f>
        <v>kg</v>
      </c>
    </row>
    <row r="32">
      <c r="A32"/>
      <c r="B32" t="str">
        <f>Besoins!B11</f>
        <v>Herbes de Provence</v>
      </c>
      <c r="C32" s="11">
        <f>Besoins!E11</f>
        <v>0.031106</v>
      </c>
      <c r="D32" t="str">
        <f>Besoins!F11</f>
        <v>kg</v>
      </c>
    </row>
    <row r="33">
      <c r="A33"/>
      <c r="B33" t="s">
        <v>108</v>
      </c>
      <c r="C33" s="11">
        <f>'Besoins'!$B$2*0.0082949309</f>
        <v>0.008295</v>
      </c>
      <c r="D33" t="s">
        <v>39</v>
      </c>
    </row>
    <row r="34">
      <c r="A34"/>
      <c r="B34" t="str">
        <f>Besoins!B7</f>
        <v>Eau (robinet - moy. France 2026)</v>
      </c>
      <c r="C34" s="11">
        <f>Besoins!E7</f>
        <v>3.006912</v>
      </c>
      <c r="D34" t="str">
        <f>Besoins!F7</f>
        <v>lt</v>
      </c>
    </row>
    <row r="35">
      <c r="A35"/>
      <c r="B35" t="s">
        <v>110</v>
      </c>
      <c r="C35" s="11">
        <f>'Besoins'!$B$2*0.0788018433</f>
        <v>0.078802</v>
      </c>
      <c r="D35" t="s">
        <v>39</v>
      </c>
    </row>
    <row r="36">
      <c r="A36" t="s" s="16">
        <v>111</v>
      </c>
      <c r="B36" t="str" s="13">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6"/>
      <c r="D36"/>
    </row>
    <row r="37">
      <c r="A37" t="s" s="16">
        <v>113</v>
      </c>
      <c r="B37" t="str" s="13">
        <f>Procedure!D14</f>
        <v>Suggestions — On peut surgeler les abaisses de pizza sur leur feuille de papier sulfurisée. Indiquer la traçabilité et la date de congélation. Cette pâte sert pour la fabrication des pissaladières, des pizzas, des fougasses, des calzones, etc.</v>
      </c>
      <c r="C37"/>
      <c r="D37"/>
    </row>
    <row r="38">
      <c r="A38"/>
      <c r="B38"/>
      <c r="C38"/>
      <c r="D38"/>
    </row>
    <row r="39">
      <c r="A39" t="s" s="17">
        <v>22</v>
      </c>
      <c r="B39"/>
      <c r="C39"/>
      <c r="D39"/>
    </row>
  </sheetData>
  <sheetProtection sheet="1" formatRows="0" formatColumns="0"/>
  <mergeCells count="18">
    <mergeCell ref="A1:D1"/>
    <mergeCell ref="A2:D2"/>
    <mergeCell ref="A4:D4"/>
    <mergeCell ref="B5:D5"/>
    <mergeCell ref="B6:D6"/>
    <mergeCell ref="B10:D10"/>
    <mergeCell ref="B15:D15"/>
    <mergeCell ref="B17:D17"/>
    <mergeCell ref="B20:D20"/>
    <mergeCell ref="B21:D21"/>
    <mergeCell ref="B22:D22"/>
    <mergeCell ref="A24:D24"/>
    <mergeCell ref="B25:D25"/>
    <mergeCell ref="B26:D26"/>
    <mergeCell ref="B28:D28"/>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2026-10-31T02:06:08Z</dcterms:created>
  <dc:title>PISSALADIÈRE</dc:title>
  <dc:subject/>
  <dc:creator>CUIS.web</dc:creator>
  <cp:lastModifiedBy/>
  <cp:keywords/>
  <dc:description>Export automatique — moteur récursif d'origine : Bernard Vandendaele</dc:description>
  <cp:category/>
  <dc:language>en-US</dc:language>
  <dcterms:modified xsi:type="dcterms:W3CDTF">2026-10-31T02:06:08Z</dcterms:modified>
  <cp:revision>1</cp:revision>
</cp:coreProperties>
</file>