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<sst xmlns="http://schemas.openxmlformats.org/spreadsheetml/2006/main" count="155" uniqueCount="155">
  <si>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</si>
  <si>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</si>
  <si>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Hot-dog / mauricettes (Ferrandi)</t>
  </si>
  <si>
    <t>Code</t>
  </si>
  <si>
    <t>FER-HOTDOG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</si>
  <si>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</si>
  <si>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</si>
  <si>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</si>
  <si>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</si>
  <si>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</si>
  <si>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</si>
  <si>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</si>
  <si>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</si>
  <si>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</si>
  <si>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</si>
  <si>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</si>
  <si>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</si>
  <si>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</si>
  <si>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</si>
  <si>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</si>
  <si>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</si>
  <si>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</si>
  <si>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</si>
  <si>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</si>
  <si>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</si>
  <si>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</si>
  <si>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</si>
  <si>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</si>
  <si>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</si>
  <si>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</si>
  <si>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</si>
  <si>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</si>
  <si>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</si>
  <si>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</si>
  <si>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</si>
  <si>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</si>
  <si>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</si>
  <si>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</si>
  <si>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</si>
  <si>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</si>
  <si>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</si>
  <si>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</si>
  <si>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</si>
  <si>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</si>
  <si>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</si>
  <si>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</si>
  <si>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</si>
  <si>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</si>
  <si>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</si>
  <si>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</si>
  <si>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</si>
  <si>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</si>
  <si>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</si>
  <si>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</si>
  <si>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</si>
  <si>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</si>
  <si>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</si>
  <si>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</si>
  <si>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</si>
  <si>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</si>
  <si>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</si>
  <si>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</si>
  <si>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</si>
  <si>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</si>
  <si>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</si>
  <si>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</si>
  <si>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</si>
  <si>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</si>
  <si>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</si>
  <si>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</si>
  <si>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</si>
  <si>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</si>
  <si>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</si>
  <si>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</si>
  <si>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</si>
  <si>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</si>
  <si>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</si>
  <si>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</si>
  <si>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</si>
  <si>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</si>
  <si>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</si>
  <si>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</si>
  <si>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</si>
  <si>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</si>
  <si>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</si>
  <si>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</si>
  <si>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</si>
  <si>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</si>
  <si>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</si>
  <si>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</si>
  <si>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</si>
  <si>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</si>
  <si>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</si>
  <si>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</si>
  <si>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</si>
  <si>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</si>
  <si>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</si>
  <si>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 xml:space="preserve">    ↳ Saucisses de Francfort — à réactualiser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</si>
  <si>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</si>
  <si>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</si>
  <si>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</si>
  <si>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</si>
  <si>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</si>
  <si>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</si>
  <si>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</si>
  <si>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</si>
  <si>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</si>
  <si>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</si>
  <si>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</si>
  <si>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</si>
  <si>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13 min (prepa)</t>
  </si>
  <si>
    <t>POINTER</t>
  </si>
  <si>
    <t>Pointez. Divisez en 8, boulez, détendez.</t>
  </si>
  <si>
    <t>15 min (repos)</t>
  </si>
  <si>
    <t>FAÇONNER</t>
  </si>
  <si>
    <t>Façonnez en mini-baguettes. Apprêt puis pochage bicarbonate 30 sec/face.</t>
  </si>
  <si>
    <t>45 min (repos)</t>
  </si>
  <si>
    <t>DORER</t>
  </si>
  <si>
    <t>Dorez au blanc d'œuf, grigne en saucisson. Enfournez.</t>
  </si>
  <si>
    <t>220°C</t>
  </si>
  <si>
    <t>18 min (cuisson)</t>
  </si>
  <si>
    <t>POCHER</t>
  </si>
  <si>
    <t>Pochez les saucisses. Fendez les pains, moutarde, saucisse, quelques minutes sous le gril, ketchup, oignons frits.</t>
  </si>
  <si>
    <t>10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</si>
  <si>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</si>
  <si>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</si>
  <si>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</si>
  <si>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</si>
  <si>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</si>
  <si>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</si>
  <si>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</si>
  <si>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</si>
  <si>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</si>
  <si>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</si>
  <si>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</si>
  <si>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</si>
  <si>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</si>
  <si>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</si>
  <si>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</si>
  <si>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</si>
  <si>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</si>
  <si>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</si>
  <si>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Hot-dog / mauricettes (Ferrandi)</t>
  </si>
  <si>
    <t>Hot-dog / mauricettes (Ferrandi)  FER-HOTDOG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</si>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</sst>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6.7640601052632</v>
      </c>
    </row>
    <row r="12">
      <c r="A12" t="s" s="3">
        <v>17</v>
      </c>
      <c r="B12" s="4">
        <v>7.1958086226204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6.7640601052632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E8*3</f>
        <v>0.15</v>
      </c>
    </row>
    <row r="9">
      <c r="A9" t="s">
        <v>39</v>
      </c>
      <c r="B9" t="s">
        <v>40</v>
      </c>
      <c r="C9" t="s">
        <v>38</v>
      </c>
      <c r="D9" s="9">
        <v>0.06</v>
      </c>
      <c r="E9" s="11">
        <f>D9*$B$2</f>
        <v>0.06</v>
      </c>
      <c r="F9" t="s">
        <v>25</v>
      </c>
      <c r="G9" s="4">
        <f>E9*6</f>
        <v>0.36</v>
      </c>
    </row>
    <row r="10">
      <c r="A10" t="s">
        <v>41</v>
      </c>
      <c r="B10" t="s">
        <v>42</v>
      </c>
      <c r="C10" t="s">
        <v>38</v>
      </c>
      <c r="D10" s="9">
        <v>0.56</v>
      </c>
      <c r="E10" s="11">
        <f>D10*$B$2</f>
        <v>0.56</v>
      </c>
      <c r="F10" t="s">
        <v>25</v>
      </c>
      <c r="G10" s="4">
        <f>E10*8.5</f>
        <v>4.76</v>
      </c>
    </row>
    <row r="11">
      <c r="A11" t="s">
        <v>43</v>
      </c>
      <c r="B11" t="s">
        <v>44</v>
      </c>
      <c r="C11" t="s">
        <v>45</v>
      </c>
      <c r="D11" s="9">
        <v>0.013421</v>
      </c>
      <c r="E11" s="11">
        <f>D11*$B$2</f>
        <v>0.013421</v>
      </c>
      <c r="F11" t="s">
        <v>25</v>
      </c>
      <c r="G11" s="4">
        <f>E11*1.2000047059</f>
        <v>0.016105</v>
      </c>
    </row>
    <row r="12">
      <c r="A12" t="s">
        <v>46</v>
      </c>
      <c r="B12" t="s">
        <v>47</v>
      </c>
      <c r="C12" t="s">
        <v>48</v>
      </c>
      <c r="D12" s="9">
        <v>0.56</v>
      </c>
      <c r="E12" s="11">
        <f>D12*$B$2</f>
        <v>0.56</v>
      </c>
      <c r="F12" t="s">
        <v>25</v>
      </c>
      <c r="G12" s="4">
        <f>E12*0.82</f>
        <v>0.4592</v>
      </c>
    </row>
    <row r="13">
      <c r="A13" t="s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E13*1.05</f>
        <v>0.021</v>
      </c>
    </row>
    <row r="14">
      <c r="A14" t="s">
        <v>52</v>
      </c>
      <c r="B14" t="s">
        <v>53</v>
      </c>
      <c r="C14" t="s">
        <v>54</v>
      </c>
      <c r="D14" s="9">
        <v>0.08</v>
      </c>
      <c r="E14" s="11">
        <f>D14*$B$2</f>
        <v>0.08</v>
      </c>
      <c r="F14" t="s">
        <v>25</v>
      </c>
      <c r="G14" s="4">
        <f>E14*5.2</f>
        <v>0.416</v>
      </c>
    </row>
    <row r="15">
      <c r="A15" t="s">
        <v>55</v>
      </c>
      <c r="B15" t="s">
        <v>56</v>
      </c>
      <c r="C15" t="s">
        <v>57</v>
      </c>
      <c r="D15" s="9">
        <v>0.25</v>
      </c>
      <c r="E15" s="11">
        <f>D15*$B$2</f>
        <v>0.25</v>
      </c>
      <c r="F15" t="s">
        <v>35</v>
      </c>
      <c r="G15" s="4">
        <f>E15*1.05</f>
        <v>0.2625</v>
      </c>
    </row>
    <row r="16">
      <c r="A16" t="s">
        <v>58</v>
      </c>
      <c r="B16" t="s">
        <v>59</v>
      </c>
      <c r="C16" t="s">
        <v>60</v>
      </c>
      <c r="D16" s="9">
        <v>0.055</v>
      </c>
      <c r="E16" s="11">
        <f>D16*$B$2</f>
        <v>0.055</v>
      </c>
      <c r="F16" t="s">
        <v>25</v>
      </c>
      <c r="G16" s="4">
        <f>E16*1.8</f>
        <v>0.099</v>
      </c>
    </row>
    <row r="17">
      <c r="A17" t="s">
        <v>61</v>
      </c>
      <c r="B17" t="s">
        <v>62</v>
      </c>
      <c r="C17" t="s">
        <v>60</v>
      </c>
      <c r="D17" s="9">
        <v>0.02</v>
      </c>
      <c r="E17" s="11">
        <f>D17*$B$2</f>
        <v>0.02</v>
      </c>
      <c r="F17" t="s">
        <v>25</v>
      </c>
      <c r="G17" s="4">
        <f>E17*2.2</f>
        <v>0.044</v>
      </c>
    </row>
    <row r="18">
      <c r="A18" t="s">
        <v>63</v>
      </c>
      <c r="B18" t="s">
        <v>64</v>
      </c>
      <c r="C18" t="s">
        <v>65</v>
      </c>
      <c r="D18" s="9">
        <v>0.05</v>
      </c>
      <c r="E18" s="11">
        <f>D18*$B$2</f>
        <v>0.05</v>
      </c>
      <c r="F18" t="s">
        <v>25</v>
      </c>
      <c r="G18" s="4">
        <f>E18*3.2</f>
        <v>0.16</v>
      </c>
    </row>
    <row r="19">
      <c r="A19" t="s">
        <v>66</v>
      </c>
      <c r="B19" t="s">
        <v>67</v>
      </c>
      <c r="C19" t="s">
        <v>65</v>
      </c>
      <c r="D19" s="9">
        <v>0.009</v>
      </c>
      <c r="E19" s="11">
        <f>D19*$B$2</f>
        <v>0.009</v>
      </c>
      <c r="F19" t="s">
        <v>25</v>
      </c>
      <c r="G19" s="4">
        <f>E19*0.35</f>
        <v>0.00315</v>
      </c>
    </row>
    <row r="20">
      <c r="A20" t="s">
        <v>68</v>
      </c>
      <c r="B20" t="s">
        <v>69</v>
      </c>
      <c r="C20" t="s">
        <v>70</v>
      </c>
      <c r="D20" s="9">
        <v>0.000789</v>
      </c>
      <c r="E20" s="11">
        <f>D20*$B$2</f>
        <v>0.000789</v>
      </c>
      <c r="F20" t="s">
        <v>25</v>
      </c>
      <c r="G20" s="4">
        <f>E20*5.8034820893</f>
        <v>0.004579</v>
      </c>
    </row>
    <row r="21">
      <c r="A21" t="s">
        <v>71</v>
      </c>
      <c r="B21" t="s">
        <v>72</v>
      </c>
      <c r="C21" t="s">
        <v>70</v>
      </c>
      <c r="D21" s="9">
        <v>0.01</v>
      </c>
      <c r="E21" s="11">
        <f>D21*$B$2</f>
        <v>0.01</v>
      </c>
      <c r="F21" t="s">
        <v>25</v>
      </c>
      <c r="G21" s="4">
        <f>E21*0.82</f>
        <v>0.0082</v>
      </c>
    </row>
    <row r="22">
      <c r="A22"/>
      <c r="B22"/>
      <c r="C22"/>
      <c r="D22"/>
      <c r="E22"/>
      <c r="F22" t="s" s="3">
        <v>73</v>
      </c>
      <c r="G22" s="12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0.94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82</v>
      </c>
      <c r="C4" t="s">
        <v>81</v>
      </c>
      <c r="D4" s="11">
        <v>0.25</v>
      </c>
      <c r="E4" t="s">
        <v>35</v>
      </c>
      <c r="F4" t="s">
        <v>57</v>
      </c>
    </row>
    <row r="5">
      <c r="A5">
        <v>1</v>
      </c>
      <c r="B5" t="s">
        <v>83</v>
      </c>
      <c r="C5" t="s">
        <v>81</v>
      </c>
      <c r="D5" s="11">
        <v>0.009</v>
      </c>
      <c r="E5" t="s">
        <v>25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0.08</v>
      </c>
      <c r="E6" t="s">
        <v>25</v>
      </c>
      <c r="F6" t="s">
        <v>54</v>
      </c>
    </row>
    <row r="7">
      <c r="A7">
        <v>1</v>
      </c>
      <c r="B7" t="s">
        <v>85</v>
      </c>
      <c r="C7" t="s">
        <v>81</v>
      </c>
      <c r="D7" s="11">
        <v>0.02</v>
      </c>
      <c r="E7" t="s">
        <v>25</v>
      </c>
      <c r="F7" t="s">
        <v>60</v>
      </c>
    </row>
    <row r="8">
      <c r="A8">
        <v>1</v>
      </c>
      <c r="B8" t="s">
        <v>86</v>
      </c>
      <c r="C8" t="s">
        <v>81</v>
      </c>
      <c r="D8" s="11">
        <v>0.01</v>
      </c>
      <c r="E8" t="s">
        <v>25</v>
      </c>
      <c r="F8" t="s">
        <v>70</v>
      </c>
    </row>
    <row r="9">
      <c r="A9">
        <v>1</v>
      </c>
      <c r="B9" t="s">
        <v>87</v>
      </c>
      <c r="C9" t="s">
        <v>78</v>
      </c>
      <c r="D9" s="11">
        <v>0.15</v>
      </c>
      <c r="E9" t="s">
        <v>25</v>
      </c>
      <c r="F9" t="s">
        <v>88</v>
      </c>
    </row>
    <row r="10">
      <c r="A10">
        <v>2</v>
      </c>
      <c r="B10" t="s">
        <v>89</v>
      </c>
      <c r="C10" t="s">
        <v>78</v>
      </c>
      <c r="D10" s="11">
        <v>0.03</v>
      </c>
      <c r="E10" t="s">
        <v>25</v>
      </c>
      <c r="F10" t="s">
        <v>88</v>
      </c>
    </row>
    <row r="11">
      <c r="A11">
        <v>3</v>
      </c>
      <c r="B11" t="s">
        <v>90</v>
      </c>
      <c r="C11" t="s">
        <v>81</v>
      </c>
      <c r="D11" s="11">
        <v>0.001</v>
      </c>
      <c r="E11" t="s">
        <v>25</v>
      </c>
      <c r="F11" t="s">
        <v>70</v>
      </c>
    </row>
    <row r="12">
      <c r="A12">
        <v>3</v>
      </c>
      <c r="B12" t="s">
        <v>91</v>
      </c>
      <c r="C12" t="s">
        <v>81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92</v>
      </c>
      <c r="C13" t="s">
        <v>81</v>
      </c>
      <c r="D13" s="11">
        <v>0.013</v>
      </c>
      <c r="E13" t="s">
        <v>25</v>
      </c>
      <c r="F13" t="s">
        <v>45</v>
      </c>
    </row>
    <row r="14">
      <c r="A14">
        <v>2</v>
      </c>
      <c r="B14" t="s">
        <v>93</v>
      </c>
      <c r="C14" t="s">
        <v>81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94</v>
      </c>
      <c r="C15" t="s">
        <v>81</v>
      </c>
      <c r="D15" s="11">
        <v>0.06</v>
      </c>
      <c r="E15" t="s">
        <v>25</v>
      </c>
      <c r="F15" t="s">
        <v>48</v>
      </c>
    </row>
    <row r="16">
      <c r="A16">
        <v>1</v>
      </c>
      <c r="B16" t="s">
        <v>95</v>
      </c>
      <c r="C16" t="s">
        <v>81</v>
      </c>
      <c r="D16" s="11">
        <v>0.02</v>
      </c>
      <c r="E16" t="s">
        <v>35</v>
      </c>
      <c r="F16" t="s">
        <v>51</v>
      </c>
    </row>
    <row r="17">
      <c r="A17">
        <v>1</v>
      </c>
      <c r="B17" t="s">
        <v>96</v>
      </c>
      <c r="C17" t="s">
        <v>81</v>
      </c>
      <c r="D17" s="11">
        <v>0.055</v>
      </c>
      <c r="E17" t="s">
        <v>25</v>
      </c>
      <c r="F17" t="s">
        <v>60</v>
      </c>
    </row>
    <row r="18">
      <c r="A18">
        <v>1</v>
      </c>
      <c r="B18" t="s">
        <v>97</v>
      </c>
      <c r="C18" t="s">
        <v>81</v>
      </c>
      <c r="D18" s="11">
        <v>0.56</v>
      </c>
      <c r="E18" t="s">
        <v>25</v>
      </c>
      <c r="F18" t="s">
        <v>38</v>
      </c>
    </row>
    <row r="19">
      <c r="A19">
        <v>1</v>
      </c>
      <c r="B19" t="s">
        <v>98</v>
      </c>
      <c r="C19" t="s">
        <v>81</v>
      </c>
      <c r="D19" s="11">
        <v>0.05</v>
      </c>
      <c r="E19" t="s">
        <v>25</v>
      </c>
      <c r="F19" t="s">
        <v>65</v>
      </c>
    </row>
    <row r="20">
      <c r="A20">
        <v>1</v>
      </c>
      <c r="B20" t="s">
        <v>99</v>
      </c>
      <c r="C20" t="s">
        <v>81</v>
      </c>
      <c r="D20" s="11">
        <v>0.05</v>
      </c>
      <c r="E20" t="s">
        <v>25</v>
      </c>
      <c r="F20" t="s">
        <v>38</v>
      </c>
    </row>
    <row r="21">
      <c r="A21">
        <v>1</v>
      </c>
      <c r="B21" t="s">
        <v>100</v>
      </c>
      <c r="C21" t="s">
        <v>81</v>
      </c>
      <c r="D21" s="11">
        <v>0.06</v>
      </c>
      <c r="E21" t="s">
        <v>25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3">
        <v>108</v>
      </c>
      <c r="E2" t="s" s="13">
        <v>109</v>
      </c>
      <c r="F2" t="s">
        <v>110</v>
      </c>
    </row>
    <row r="3">
      <c r="A3" t="s">
        <v>2</v>
      </c>
      <c r="B3">
        <v>2</v>
      </c>
      <c r="C3" t="s">
        <v>111</v>
      </c>
      <c r="D3" t="s" s="13">
        <v>112</v>
      </c>
      <c r="E3" t="s" s="13"/>
      <c r="F3" t="s">
        <v>113</v>
      </c>
    </row>
    <row r="4">
      <c r="A4" t="s">
        <v>2</v>
      </c>
      <c r="B4">
        <v>3</v>
      </c>
      <c r="C4" t="s">
        <v>114</v>
      </c>
      <c r="D4" t="s" s="13">
        <v>115</v>
      </c>
      <c r="E4" t="s" s="13"/>
      <c r="F4" t="s">
        <v>116</v>
      </c>
    </row>
    <row r="5">
      <c r="A5" t="s">
        <v>2</v>
      </c>
      <c r="B5">
        <v>4</v>
      </c>
      <c r="C5" t="s">
        <v>117</v>
      </c>
      <c r="D5" t="s" s="13">
        <v>118</v>
      </c>
      <c r="E5" t="s" s="13">
        <v>119</v>
      </c>
      <c r="F5" t="s">
        <v>120</v>
      </c>
    </row>
    <row r="6">
      <c r="A6" t="s">
        <v>2</v>
      </c>
      <c r="B6">
        <v>5</v>
      </c>
      <c r="C6" t="s">
        <v>121</v>
      </c>
      <c r="D6" t="s" s="13">
        <v>122</v>
      </c>
      <c r="E6" t="s" s="13"/>
      <c r="F6" t="s">
        <v>123</v>
      </c>
    </row>
    <row r="7">
      <c r="A7" t="s">
        <v>124</v>
      </c>
      <c r="B7">
        <v>1</v>
      </c>
      <c r="C7" t="s">
        <v>125</v>
      </c>
      <c r="D7" t="s" s="13">
        <v>126</v>
      </c>
      <c r="E7" t="s" s="13">
        <v>127</v>
      </c>
      <c r="F7" t="s">
        <v>128</v>
      </c>
    </row>
    <row r="8">
      <c r="A8" t="s">
        <v>124</v>
      </c>
      <c r="B8">
        <v>2</v>
      </c>
      <c r="C8" t="s">
        <v>125</v>
      </c>
      <c r="D8" t="s" s="13">
        <v>129</v>
      </c>
      <c r="E8" t="s" s="13"/>
      <c r="F8"/>
    </row>
    <row r="9">
      <c r="A9" t="s">
        <v>124</v>
      </c>
      <c r="B9">
        <v>3</v>
      </c>
      <c r="C9" t="s">
        <v>130</v>
      </c>
      <c r="D9" t="s" s="13">
        <v>131</v>
      </c>
      <c r="E9" t="s" s="13"/>
      <c r="F9"/>
    </row>
    <row r="10">
      <c r="A10" t="s">
        <v>124</v>
      </c>
      <c r="B10">
        <v>4</v>
      </c>
      <c r="C10" t="s">
        <v>125</v>
      </c>
      <c r="D10" t="s" s="13">
        <v>132</v>
      </c>
      <c r="E10" t="s" s="13">
        <v>133</v>
      </c>
      <c r="F10" t="s">
        <v>134</v>
      </c>
    </row>
    <row r="11">
      <c r="A11" t="s">
        <v>135</v>
      </c>
      <c r="B11">
        <v>1</v>
      </c>
      <c r="C11" t="s">
        <v>125</v>
      </c>
      <c r="D11" t="s" s="13">
        <v>136</v>
      </c>
      <c r="E11" t="s" s="13">
        <v>127</v>
      </c>
      <c r="F11" t="s">
        <v>128</v>
      </c>
    </row>
    <row r="12">
      <c r="A12" t="s">
        <v>135</v>
      </c>
      <c r="B12">
        <v>2</v>
      </c>
      <c r="C12" t="s">
        <v>130</v>
      </c>
      <c r="D12" t="s" s="13">
        <v>137</v>
      </c>
      <c r="E12" t="s" s="13"/>
      <c r="F12"/>
    </row>
    <row r="13">
      <c r="A13" t="s">
        <v>135</v>
      </c>
      <c r="B13">
        <v>3</v>
      </c>
      <c r="C13" t="s">
        <v>138</v>
      </c>
      <c r="D13" t="s" s="13">
        <v>139</v>
      </c>
      <c r="E13" t="s" s="13">
        <v>140</v>
      </c>
      <c r="F13" t="s">
        <v>141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142</v>
      </c>
      <c r="B1"/>
      <c r="C1"/>
      <c r="D1"/>
    </row>
    <row r="2">
      <c r="A2" t="str" s="14">
        <f>"FER-HOTDOG · BOU.SNACKING · référence : "&amp;Besoins!B3&amp;" "&amp;Besoins!C3&amp;" · multiplicateur réglable sur la feuille ""Besoins"""</f>
        <v>FER-HOTDOG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143</v>
      </c>
      <c r="B4"/>
      <c r="C4"/>
      <c r="D4"/>
    </row>
    <row r="5">
      <c r="A5" t="s" s="16">
        <v>144</v>
      </c>
      <c r="B5" t="str" s="13">
        <f>"[FRASER] "&amp;Procedure!D2</f>
        <v>[FRASER] Frasez tout, pétrissez rapide.</v>
      </c>
      <c r="C5"/>
      <c r="D5"/>
    </row>
    <row r="6">
      <c r="A6"/>
      <c r="B6" t="s">
        <v>145</v>
      </c>
      <c r="C6" s="11">
        <f>'Besoins'!$B$2*0.5</f>
        <v>0.5</v>
      </c>
      <c r="D6" t="s">
        <v>25</v>
      </c>
    </row>
    <row r="7">
      <c r="A7"/>
      <c r="B7" t="str">
        <f>Besoins!B15</f>
        <v>Lait entier UHT 3,5% MG brique 1L</v>
      </c>
      <c r="C7" s="11">
        <f>Besoins!E15</f>
        <v>0.25</v>
      </c>
      <c r="D7" t="str">
        <f>Besoins!F15</f>
        <v>lt</v>
      </c>
    </row>
    <row r="8">
      <c r="A8"/>
      <c r="B8" t="str">
        <f>Besoins!B19</f>
        <v>Sel fin de cuisine</v>
      </c>
      <c r="C8" s="11">
        <f>Besoins!E19</f>
        <v>0.009</v>
      </c>
      <c r="D8" t="str">
        <f>Besoins!F19</f>
        <v>kg</v>
      </c>
    </row>
    <row r="9">
      <c r="A9"/>
      <c r="B9" t="str">
        <f>Besoins!B14</f>
        <v>Beurre doux 82% MG plaquette</v>
      </c>
      <c r="C9" s="11">
        <f>Besoins!E14</f>
        <v>0.08</v>
      </c>
      <c r="D9" t="str">
        <f>Besoins!F14</f>
        <v>kg</v>
      </c>
    </row>
    <row r="10">
      <c r="A10"/>
      <c r="B10" t="str">
        <f>Besoins!B17</f>
        <v>Levure fraîche de boulanger</v>
      </c>
      <c r="C10" s="11">
        <f>Besoins!E17</f>
        <v>0.02</v>
      </c>
      <c r="D10" t="str">
        <f>Besoins!F17</f>
        <v>kg</v>
      </c>
    </row>
    <row r="11">
      <c r="A11"/>
      <c r="B11" t="str">
        <f>Besoins!B21</f>
        <v>Sucre blanc cristal sac 25 kg</v>
      </c>
      <c r="C11" s="11">
        <f>Besoins!E21</f>
        <v>0.01</v>
      </c>
      <c r="D11" t="str">
        <f>Besoins!F21</f>
        <v>kg</v>
      </c>
    </row>
    <row r="12">
      <c r="A12"/>
      <c r="B12" t="s">
        <v>146</v>
      </c>
      <c r="C12" s="11">
        <f>'Besoins'!$B$2*0.15</f>
        <v>0.15</v>
      </c>
      <c r="D12" t="s">
        <v>25</v>
      </c>
    </row>
    <row r="13">
      <c r="A13"/>
      <c r="B13" t="str">
        <f>Besoins!B13</f>
        <v>Huile de tournesol raffinée vrac</v>
      </c>
      <c r="C13" s="11">
        <f>Besoins!E13</f>
        <v>0.02</v>
      </c>
      <c r="D13" t="str">
        <f>Besoins!F13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147</v>
      </c>
      <c r="B15" t="str" s="13">
        <f>"[POINTER] "&amp;Procedure!D3</f>
        <v>[POINTER] Pointez. Divisez en 8, boulez, détendez.</v>
      </c>
      <c r="C15"/>
      <c r="D15"/>
    </row>
    <row r="16">
      <c r="A16" t="s" s="16">
        <v>148</v>
      </c>
      <c r="B16" t="str" s="13">
        <f>"[FAÇONNER] "&amp;Procedure!D4</f>
        <v>[FAÇONNER] Façonnez en mini-baguettes. Apprêt puis pochage bicarbonate 30 sec/face.</v>
      </c>
      <c r="C16"/>
      <c r="D16"/>
    </row>
    <row r="17">
      <c r="A17"/>
      <c r="B17" t="str">
        <f>Besoins!B16</f>
        <v>Bicarbonate de sodium alimentaire</v>
      </c>
      <c r="C17" s="11">
        <f>Besoins!E16</f>
        <v>0.055</v>
      </c>
      <c r="D17" t="str">
        <f>Besoins!F16</f>
        <v>kg</v>
      </c>
    </row>
    <row r="18">
      <c r="A18" t="s" s="16">
        <v>149</v>
      </c>
      <c r="B18" t="str" s="13">
        <f>"[DORER] "&amp;Procedure!D5</f>
        <v>[DORER] Dorez au blanc d'œuf, grigne en saucisson. Enfournez.</v>
      </c>
      <c r="C18"/>
      <c r="D18"/>
    </row>
    <row r="19">
      <c r="A19"/>
      <c r="B19" t="str">
        <f>Besoins!B21</f>
        <v>Sucre blanc cristal sac 25 kg</v>
      </c>
      <c r="C19" s="11">
        <f>Besoins!E21</f>
        <v>0.01</v>
      </c>
      <c r="D19" t="str">
        <f>Besoins!F21</f>
        <v>kg</v>
      </c>
    </row>
    <row r="20">
      <c r="A20"/>
      <c r="B20" t="str" s="17">
        <f>"ℹ "&amp;Procedure!E5</f>
        <v>ℹ</v>
      </c>
      <c r="C20"/>
      <c r="D20"/>
    </row>
    <row r="21">
      <c r="A21" t="s" s="16">
        <v>150</v>
      </c>
      <c r="B21" t="str" s="13">
        <f>"[POCHER] "&amp;Procedure!D6</f>
        <v>[POCHER] Pochez les saucisses. Fendez les pains, moutarde, saucisse, quelques minutes sous le gril, ketchup, oignons frits.</v>
      </c>
      <c r="C21"/>
      <c r="D21"/>
    </row>
    <row r="22">
      <c r="A22"/>
      <c r="B22" t="str">
        <f>Besoins!B10</f>
        <v>Saucisses de Francfort — à réactualiser</v>
      </c>
      <c r="C22" s="11">
        <f>Besoins!E10</f>
        <v>0.56</v>
      </c>
      <c r="D22" t="str">
        <f>Besoins!F10</f>
        <v>kg</v>
      </c>
    </row>
    <row r="23">
      <c r="A23"/>
      <c r="B23" t="str">
        <f>Besoins!B18</f>
        <v>Moutarde de Dijon forte</v>
      </c>
      <c r="C23" s="11">
        <f>Besoins!E18</f>
        <v>0.05</v>
      </c>
      <c r="D23" t="str">
        <f>Besoins!F18</f>
        <v>kg</v>
      </c>
    </row>
    <row r="24">
      <c r="A24"/>
      <c r="B24" t="str">
        <f>Besoins!B8</f>
        <v>Ketchup — à réactualiser</v>
      </c>
      <c r="C24" s="11">
        <f>Besoins!E8</f>
        <v>0.05</v>
      </c>
      <c r="D24" t="str">
        <f>Besoins!F8</f>
        <v>kg</v>
      </c>
    </row>
    <row r="25">
      <c r="A25"/>
      <c r="B25" t="str">
        <f>Besoins!B9</f>
        <v>Oignons frits croustillants — à réactualiser</v>
      </c>
      <c r="C25" s="11">
        <f>Besoins!E9</f>
        <v>0.06</v>
      </c>
      <c r="D25" t="str">
        <f>Besoins!F9</f>
        <v>kg</v>
      </c>
    </row>
    <row r="26">
      <c r="A26"/>
      <c r="B26"/>
      <c r="C26"/>
      <c r="D26"/>
    </row>
    <row r="27">
      <c r="A27" t="s" s="15">
        <v>151</v>
      </c>
      <c r="B27"/>
      <c r="C27"/>
      <c r="D27"/>
    </row>
    <row r="28">
      <c r="A28" t="s" s="16">
        <v>144</v>
      </c>
      <c r="B28" t="str" s="13">
        <f>"[VERSER] "&amp;Procedure!D7</f>
        <v>[VERSER] Verser l'eau (120g) à 45°C dans le bocal du levain, délayer légèrement à la maryse.</v>
      </c>
      <c r="C28"/>
      <c r="D28"/>
    </row>
    <row r="29">
      <c r="A29"/>
      <c r="B29" t="s">
        <v>152</v>
      </c>
      <c r="C29" s="11">
        <f>'Besoins'!$B$2*0.06</f>
        <v>0.06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147</v>
      </c>
      <c r="B31" t="str" s="13">
        <f>"[VERSER] "&amp;Procedure!D8</f>
        <v>[VERSER] Verser le levain tout point (60g) dans un saladier, fouetter jusqu'à petites bulles.</v>
      </c>
      <c r="C31"/>
      <c r="D31"/>
    </row>
    <row r="32">
      <c r="A32"/>
      <c r="B32" t="s">
        <v>153</v>
      </c>
      <c r="C32" s="11">
        <f>'Besoins'!$B$2*0.03</f>
        <v>0.03</v>
      </c>
      <c r="D32" t="s">
        <v>25</v>
      </c>
    </row>
    <row r="33">
      <c r="A33" t="s" s="16">
        <v>148</v>
      </c>
      <c r="B33" t="str" s="13">
        <f>"[INCORPORER] "&amp;Procedure!D9</f>
        <v>[INCORPORER] Ajouter la farine de tradition T65 (120g), mélanger au fouet.</v>
      </c>
      <c r="C33"/>
      <c r="D33"/>
    </row>
    <row r="34">
      <c r="A34"/>
      <c r="B34" t="s">
        <v>145</v>
      </c>
      <c r="C34" s="11">
        <f>'Besoins'!$B$2*0.06</f>
        <v>0.06</v>
      </c>
      <c r="D34" t="s">
        <v>25</v>
      </c>
    </row>
    <row r="35">
      <c r="A35" t="s" s="16">
        <v>149</v>
      </c>
      <c r="B35" t="str" s="13">
        <f>"[VERSER] "&amp;Procedure!D10</f>
        <v>[VERSER] Verser dans un bocal propre, réserver au chaud jusqu'à tripler de volume, grosses bulles, début de crevasses.</v>
      </c>
      <c r="C35"/>
      <c r="D35"/>
    </row>
    <row r="36">
      <c r="A36"/>
      <c r="B36" t="str" s="17">
        <f>"ℹ "&amp;Procedure!E10</f>
        <v>ℹ</v>
      </c>
      <c r="C36"/>
      <c r="D36"/>
    </row>
    <row r="37">
      <c r="A37"/>
      <c r="B37"/>
      <c r="C37"/>
      <c r="D37"/>
    </row>
    <row r="38">
      <c r="A38" t="s" s="15">
        <v>154</v>
      </c>
      <c r="B38"/>
      <c r="C38"/>
      <c r="D38"/>
    </row>
    <row r="39">
      <c r="A39" t="s" s="16">
        <v>144</v>
      </c>
      <c r="B39" t="str" s="13">
        <f>"[VERSER] "&amp;Procedure!D11</f>
        <v>[VERSER] Dans un saladier, verser le miel (5g) et l'eau (100g) à 45°C, mélanger pour dissoudre.</v>
      </c>
      <c r="C39"/>
      <c r="D39"/>
    </row>
    <row r="40">
      <c r="A40"/>
      <c r="B40" t="str">
        <f>Besoins!B20</f>
        <v>Miel toutes fleurs vrac</v>
      </c>
      <c r="C40" s="11">
        <f>Besoins!E20</f>
        <v>0.000789</v>
      </c>
      <c r="D40" t="str">
        <f>Besoins!F20</f>
        <v>kg</v>
      </c>
    </row>
    <row r="41">
      <c r="A41"/>
      <c r="B41" t="s">
        <v>152</v>
      </c>
      <c r="C41" s="11">
        <f>'Besoins'!$B$2*0.0157894737</f>
        <v>0.015789</v>
      </c>
      <c r="D41" t="s">
        <v>35</v>
      </c>
    </row>
    <row r="42">
      <c r="A42"/>
      <c r="B42" t="str" s="17">
        <f>"ℹ "&amp;Procedure!E11</f>
        <v>ℹ</v>
      </c>
      <c r="C42"/>
      <c r="D42"/>
    </row>
    <row r="43">
      <c r="A43" t="s" s="16">
        <v>147</v>
      </c>
      <c r="B43" t="str" s="13">
        <f>"[INCORPORER] "&amp;Procedure!D12</f>
        <v>[INCORPORER] Incorporer la farine de seigle (85g) au fouet.</v>
      </c>
      <c r="C43"/>
      <c r="D43"/>
    </row>
    <row r="44">
      <c r="A44"/>
      <c r="B44" t="str">
        <f>Besoins!B11</f>
        <v>Farine de seigle T130</v>
      </c>
      <c r="C44" s="11">
        <f>Besoins!E11</f>
        <v>0.013421</v>
      </c>
      <c r="D44" t="str">
        <f>Besoins!F11</f>
        <v>kg</v>
      </c>
    </row>
    <row r="45">
      <c r="A45" t="s" s="16">
        <v>148</v>
      </c>
      <c r="B45" t="str" s="13">
        <f>"[METTRE] "&amp;Procedure!D13</f>
        <v>[METTRE] Mettre dans un bocal propre, réserver au chaud jusqu'à odeur marquée et grosses bulles, texture façon mousse au chocolat.</v>
      </c>
      <c r="C45"/>
      <c r="D45"/>
    </row>
    <row r="46">
      <c r="A46"/>
      <c r="B46" t="str" s="17">
        <f>"ℹ "&amp;Procedure!E13</f>
        <v>ℹ</v>
      </c>
      <c r="C46"/>
      <c r="D46"/>
    </row>
    <row r="47">
      <c r="A47"/>
      <c r="B47"/>
      <c r="C47"/>
      <c r="D47"/>
    </row>
    <row r="48">
      <c r="A48" t="s" s="18">
        <v>22</v>
      </c>
      <c r="B48"/>
      <c r="C48"/>
      <c r="D48"/>
    </row>
  </sheetData>
  <sheetProtection sheet="1" formatRows="0" formatColumns="0"/>
  <mergeCells count="24">
    <mergeCell ref="A1:D1"/>
    <mergeCell ref="A2:D2"/>
    <mergeCell ref="A4:D4"/>
    <mergeCell ref="B5:D5"/>
    <mergeCell ref="B14:D14"/>
    <mergeCell ref="B15:D15"/>
    <mergeCell ref="B16:D16"/>
    <mergeCell ref="B18:D18"/>
    <mergeCell ref="B20:D20"/>
    <mergeCell ref="B21:D21"/>
    <mergeCell ref="A27:D27"/>
    <mergeCell ref="B28:D28"/>
    <mergeCell ref="B30:D30"/>
    <mergeCell ref="B31:D31"/>
    <mergeCell ref="B33:D33"/>
    <mergeCell ref="B35:D35"/>
    <mergeCell ref="B36:D36"/>
    <mergeCell ref="A38:D38"/>
    <mergeCell ref="B39:D39"/>
    <mergeCell ref="B42:D42"/>
    <mergeCell ref="B43:D43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2026-10-30T15:43:34Z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2026-10-30T15:43:34Z</dcterms:modified>
  <cp:revision>1</cp:revision>
</cp:coreProperties>
</file>