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<sst xmlns="http://schemas.openxmlformats.org/spreadsheetml/2006/main" count="116" uniqueCount="116">
  <si>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</si>
  <si>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</si>
  <si>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Pain surprise (Ferrandi)</t>
  </si>
  <si>
    <t>Code</t>
  </si>
  <si>
    <t>FER-PAINSURPRISE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</si>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</sst>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3.6248711</v>
      </c>
    </row>
    <row r="12">
      <c r="A12" t="s" s="3">
        <v>17</v>
      </c>
      <c r="B12" s="4">
        <v>3.2953373636364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3.6248711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</v>
      </c>
      <c r="E7" s="11">
        <f>D7*$B$2</f>
        <v>0.377</v>
      </c>
      <c r="F7" t="s">
        <v>35</v>
      </c>
      <c r="G7" s="4">
        <f>E7*0.0043</f>
        <v>0.001621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E9*18</f>
        <v>1.8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25</v>
      </c>
      <c r="G10" s="4">
        <f>E10*11</f>
        <v>1.1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E11*1.2</f>
        <v>0.3</v>
      </c>
    </row>
    <row r="12">
      <c r="A12" t="s">
        <v>48</v>
      </c>
      <c r="B12" t="s">
        <v>49</v>
      </c>
      <c r="C12" t="s">
        <v>50</v>
      </c>
      <c r="D12" s="9">
        <v>0.31</v>
      </c>
      <c r="E12" s="11">
        <f>D12*$B$2</f>
        <v>0.31</v>
      </c>
      <c r="F12" t="s">
        <v>25</v>
      </c>
      <c r="G12" s="4">
        <f>E12*0.82</f>
        <v>0.2542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E13*5.2</f>
        <v>0.13</v>
      </c>
    </row>
    <row r="14">
      <c r="A14" t="s">
        <v>54</v>
      </c>
      <c r="B14" t="s">
        <v>55</v>
      </c>
      <c r="C14" t="s">
        <v>56</v>
      </c>
      <c r="D14" s="9">
        <v>0.016</v>
      </c>
      <c r="E14" s="11">
        <f>D14*$B$2</f>
        <v>0.016</v>
      </c>
      <c r="F14" t="s">
        <v>25</v>
      </c>
      <c r="G14" s="4">
        <f>E14*2.2</f>
        <v>0.0352</v>
      </c>
    </row>
    <row r="15">
      <c r="A15" t="s">
        <v>57</v>
      </c>
      <c r="B15" t="s">
        <v>58</v>
      </c>
      <c r="C15" t="s">
        <v>59</v>
      </c>
      <c r="D15" s="9">
        <v>0.011</v>
      </c>
      <c r="E15" s="11">
        <f>D15*$B$2</f>
        <v>0.011</v>
      </c>
      <c r="F15" t="s">
        <v>25</v>
      </c>
      <c r="G15" s="4">
        <f>E15*0.35</f>
        <v>0.00385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1.1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0.06</v>
      </c>
      <c r="E3" t="s">
        <v>25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0.037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0.001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0.001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25</v>
      </c>
      <c r="F7" t="s">
        <v>47</v>
      </c>
    </row>
    <row r="8">
      <c r="A8">
        <v>1</v>
      </c>
      <c r="B8" t="s">
        <v>67</v>
      </c>
      <c r="C8" t="s">
        <v>68</v>
      </c>
      <c r="D8" s="11">
        <v>0.25</v>
      </c>
      <c r="E8" t="s">
        <v>25</v>
      </c>
      <c r="F8" t="s">
        <v>50</v>
      </c>
    </row>
    <row r="9">
      <c r="A9">
        <v>1</v>
      </c>
      <c r="B9" t="s">
        <v>73</v>
      </c>
      <c r="C9" t="s">
        <v>68</v>
      </c>
      <c r="D9" s="11">
        <v>0.025</v>
      </c>
      <c r="E9" t="s">
        <v>25</v>
      </c>
      <c r="F9" t="s">
        <v>53</v>
      </c>
    </row>
    <row r="10">
      <c r="A10">
        <v>1</v>
      </c>
      <c r="B10" t="s">
        <v>70</v>
      </c>
      <c r="C10" t="s">
        <v>68</v>
      </c>
      <c r="D10" s="11">
        <v>0.01</v>
      </c>
      <c r="E10" t="s">
        <v>25</v>
      </c>
      <c r="F10" t="s">
        <v>59</v>
      </c>
    </row>
    <row r="11">
      <c r="A11">
        <v>1</v>
      </c>
      <c r="B11" t="s">
        <v>71</v>
      </c>
      <c r="C11" t="s">
        <v>68</v>
      </c>
      <c r="D11" s="11">
        <v>0.015</v>
      </c>
      <c r="E11" t="s">
        <v>25</v>
      </c>
      <c r="F11" t="s">
        <v>56</v>
      </c>
    </row>
    <row r="12">
      <c r="A12">
        <v>1</v>
      </c>
      <c r="B12" t="s">
        <v>69</v>
      </c>
      <c r="C12" t="s">
        <v>68</v>
      </c>
      <c r="D12" s="11">
        <v>0.34</v>
      </c>
      <c r="E12" t="s">
        <v>35</v>
      </c>
      <c r="F12" t="s">
        <v>34</v>
      </c>
    </row>
    <row r="13">
      <c r="A13">
        <v>1</v>
      </c>
      <c r="B13" t="s">
        <v>74</v>
      </c>
      <c r="C13" t="s">
        <v>68</v>
      </c>
      <c r="D13" s="11">
        <v>0.15</v>
      </c>
      <c r="E13" t="s">
        <v>25</v>
      </c>
      <c r="F13" t="s">
        <v>38</v>
      </c>
    </row>
    <row r="14">
      <c r="A14">
        <v>1</v>
      </c>
      <c r="B14" t="s">
        <v>75</v>
      </c>
      <c r="C14" t="s">
        <v>68</v>
      </c>
      <c r="D14" s="11">
        <v>0.1</v>
      </c>
      <c r="E14" t="s">
        <v>25</v>
      </c>
      <c r="F14" t="s">
        <v>42</v>
      </c>
    </row>
    <row r="15">
      <c r="A15">
        <v>1</v>
      </c>
      <c r="B15" t="s">
        <v>76</v>
      </c>
      <c r="C15" t="s">
        <v>68</v>
      </c>
      <c r="D15" s="11">
        <v>0.1</v>
      </c>
      <c r="E15" t="s">
        <v>25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85</v>
      </c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  <row r="7">
      <c r="A7" t="s">
        <v>2</v>
      </c>
      <c r="B7">
        <v>6</v>
      </c>
      <c r="C7"/>
      <c r="D7" t="s" s="14">
        <v>99</v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"[PRÉPARER] "&amp;Procedure!D2</f>
        <v>[PRÉPARER] Préparez la pâte fermentée, mélangez.</v>
      </c>
      <c r="C5"/>
      <c r="D5"/>
    </row>
    <row r="6">
      <c r="A6"/>
      <c r="B6" t="s">
        <v>106</v>
      </c>
      <c r="C6" s="11">
        <f>'Besoins'!$B$2*0.06</f>
        <v>0.06</v>
      </c>
      <c r="D6" t="s">
        <v>25</v>
      </c>
    </row>
    <row r="7">
      <c r="A7"/>
      <c r="B7" t="s">
        <v>107</v>
      </c>
      <c r="C7" s="11">
        <f>'Besoins'!$B$2*0.037</f>
        <v>0.037</v>
      </c>
      <c r="D7" t="s">
        <v>35</v>
      </c>
    </row>
    <row r="8">
      <c r="A8"/>
      <c r="B8" t="s">
        <v>108</v>
      </c>
      <c r="C8" s="11">
        <f>'Besoins'!$B$2*0.001</f>
        <v>0.001</v>
      </c>
      <c r="D8" t="s">
        <v>25</v>
      </c>
    </row>
    <row r="9">
      <c r="A9"/>
      <c r="B9" t="s">
        <v>109</v>
      </c>
      <c r="C9" s="11">
        <f>'Besoins'!$B$2*0.001</f>
        <v>0.001</v>
      </c>
      <c r="D9" t="s">
        <v>25</v>
      </c>
    </row>
    <row r="10">
      <c r="A10" t="s" s="17">
        <v>110</v>
      </c>
      <c r="B10" t="str" s="14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11">
        <f>Besoins!E11</f>
        <v>0.25</v>
      </c>
      <c r="D11" t="str">
        <f>Besoins!F11</f>
        <v>kg</v>
      </c>
    </row>
    <row r="12">
      <c r="A12"/>
      <c r="B12" t="s">
        <v>106</v>
      </c>
      <c r="C12" s="11">
        <f>'Besoins'!$B$2*0.25</f>
        <v>0.25</v>
      </c>
      <c r="D12" t="s">
        <v>25</v>
      </c>
    </row>
    <row r="13">
      <c r="A13"/>
      <c r="B13" t="str">
        <f>Besoins!B13</f>
        <v>Beurre doux 82% MG plaquette</v>
      </c>
      <c r="C13" s="11">
        <f>Besoins!E13</f>
        <v>0.025</v>
      </c>
      <c r="D13" t="str">
        <f>Besoins!F13</f>
        <v>kg</v>
      </c>
    </row>
    <row r="14">
      <c r="A14"/>
      <c r="B14" t="s">
        <v>108</v>
      </c>
      <c r="C14" s="11">
        <f>'Besoins'!$B$2*0.01</f>
        <v>0.01</v>
      </c>
      <c r="D14" t="s">
        <v>25</v>
      </c>
    </row>
    <row r="15">
      <c r="A15"/>
      <c r="B15" t="s">
        <v>109</v>
      </c>
      <c r="C15" s="11">
        <f>'Besoins'!$B$2*0.015</f>
        <v>0.015</v>
      </c>
      <c r="D15" t="s">
        <v>25</v>
      </c>
    </row>
    <row r="16">
      <c r="A16"/>
      <c r="B16" t="s">
        <v>107</v>
      </c>
      <c r="C16" s="11">
        <f>'Besoins'!$B$2*0.34</f>
        <v>0.34</v>
      </c>
      <c r="D16" t="s">
        <v>35</v>
      </c>
    </row>
    <row r="17">
      <c r="A17"/>
      <c r="B17" t="str" s="18">
        <f>"ℹ "&amp;Procedure!E3</f>
        <v>ℹ</v>
      </c>
      <c r="C17"/>
      <c r="D17"/>
    </row>
    <row r="18">
      <c r="A18" t="s" s="17">
        <v>111</v>
      </c>
      <c r="B18" t="str" s="14">
        <f>"[POINTER] "&amp;Procedure!D4</f>
        <v>[POINTER] Pointez. Boulez, détendez dans le cercle chemisé.</v>
      </c>
      <c r="C18"/>
      <c r="D18"/>
    </row>
    <row r="19">
      <c r="A19" t="s" s="17">
        <v>112</v>
      </c>
      <c r="B19" t="str" s="14">
        <f>"[APPRÊTER] "&amp;Procedure!D5</f>
        <v>[APPRÊTER] Farinez, grignage en polka. Apprêt en étuve.</v>
      </c>
      <c r="C19"/>
      <c r="D19"/>
    </row>
    <row r="20">
      <c r="A20" t="s" s="17">
        <v>113</v>
      </c>
      <c r="B20" t="str" s="14">
        <f>"[ENFOURNER] "&amp;Procedure!D6</f>
        <v>[ENFOURNER] Enfournez avec buée puis sans cercle.</v>
      </c>
      <c r="C20"/>
      <c r="D20"/>
    </row>
    <row r="21">
      <c r="A21"/>
      <c r="B21" t="str" s="18">
        <f>"ℹ "&amp;Procedure!E6</f>
        <v>ℹ</v>
      </c>
      <c r="C21"/>
      <c r="D21"/>
    </row>
    <row r="22">
      <c r="A22" t="s" s="17">
        <v>114</v>
      </c>
      <c r="B22" t="str" s="14">
        <f>Procedure!D7</f>
        <v>Retirez le couvercle au couteau-scie, videz la mie en préservant les parois. Congelez la mie, découpez en disques fins.</v>
      </c>
      <c r="C22"/>
      <c r="D22"/>
    </row>
    <row r="23">
      <c r="A23" t="s" s="17">
        <v>115</v>
      </c>
      <c r="B23" t="str" s="14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11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11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