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<sst xmlns="http://schemas.openxmlformats.org/spreadsheetml/2006/main" count="147" uniqueCount="147">
  <si>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</si>
  <si>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</si>
  <si>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Black burger végétarien (Ferrandi)</t>
  </si>
  <si>
    <t>Code</t>
  </si>
  <si>
    <t>FER-BLACKBURGER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</si>
  <si>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</si>
  <si>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</si>
  <si>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</si>
  <si>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</si>
  <si>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</si>
  <si>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</si>
  <si>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</si>
  <si>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</si>
  <si>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</si>
  <si>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</si>
  <si>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</si>
  <si>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</si>
  <si>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</si>
  <si>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</si>
  <si>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</si>
  <si>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</si>
  <si>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</si>
  <si>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</si>
  <si>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</si>
  <si>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</si>
  <si>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</si>
  <si>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</si>
  <si>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</si>
  <si>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</si>
  <si>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</si>
  <si>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</si>
  <si>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</si>
  <si>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</si>
  <si>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</si>
  <si>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</si>
  <si>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</si>
  <si>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</si>
  <si>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</si>
  <si>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</si>
  <si>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</si>
  <si>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</si>
  <si>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</si>
  <si>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</si>
  <si>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</si>
  <si>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</si>
  <si>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</si>
  <si>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</si>
  <si>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</si>
  <si>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</si>
  <si>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</si>
  <si>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</si>
  <si>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</si>
  <si>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</si>
  <si>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</si>
  <si>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</si>
  <si>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</si>
  <si>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</si>
  <si>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</si>
  <si>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</si>
  <si>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</si>
  <si>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</si>
  <si>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</si>
  <si>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</si>
  <si>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</si>
  <si>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</si>
  <si>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</si>
  <si>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</si>
  <si>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</si>
  <si>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</si>
  <si>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</si>
  <si>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</si>
  <si>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</si>
  <si>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</si>
  <si>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</si>
  <si>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</si>
  <si>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</si>
  <si>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</si>
  <si>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</si>
  <si>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</si>
  <si>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</si>
  <si>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</si>
  <si>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</si>
  <si>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</si>
  <si>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</si>
  <si>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Charbon de bambou alimentaire (colorant noir boulangerie) — à réactualiser</t>
  </si>
  <si>
    <t xml:space="preserve">    ↳ Eau (robinet - moy. France 2026)</t>
  </si>
  <si>
    <t xml:space="preserve">    ↳ Sel fin de cuisine</t>
  </si>
  <si>
    <t xml:space="preserve">    ↳ Lait entier en poudre 26% MG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</si>
  <si>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</si>
  <si>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</si>
  <si>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</si>
  <si>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Dorure au lait (Ferrandi)</t>
  </si>
  <si>
    <t>Pains viennois et brioches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</si>
  <si>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</si>
  <si>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</si>
  <si>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</si>
  <si>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</si>
  <si>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</si>
  <si>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</si>
  <si>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</si>
  <si>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concombre  en cubes sans peau</t>
  </si>
  <si>
    <t xml:space="preserve">    ↳ oignon rouge cubes</t>
  </si>
  <si>
    <t xml:space="preserve">    ↳ fromage frais 0% MG</t>
  </si>
  <si>
    <t xml:space="preserve">    ↳ Galette végétale (steak végétal) — à réactualiser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</si>
  <si>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</si>
  <si>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</si>
  <si>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</si>
  <si>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</si>
  <si>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</si>
  <si>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</si>
  <si>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</si>
  <si>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</si>
  <si>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</si>
  <si>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</si>
  <si>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10 min (prepa)</t>
  </si>
  <si>
    <t>POINTER</t>
  </si>
  <si>
    <t>Pointez.</t>
  </si>
  <si>
    <t>45 min (repos)</t>
  </si>
  <si>
    <t>DIVISER</t>
  </si>
  <si>
    <t>Divisez en 8, boulez, détendez, dans les moules ronds.</t>
  </si>
  <si>
    <t>15 min (repos)</t>
  </si>
  <si>
    <t>DORER</t>
  </si>
  <si>
    <t>Dorez, sésame, apprêt en étuve.</t>
  </si>
  <si>
    <t>75 min (repos)</t>
  </si>
  <si>
    <t>ENFOURNER</t>
  </si>
  <si>
    <t>Enfournez avec buée, démoulez.</t>
  </si>
  <si>
    <t>220°C</t>
  </si>
  <si>
    <t>22 min (cuisson)</t>
  </si>
  <si>
    <t>COUPER</t>
  </si>
  <si>
    <t>Buns coupés, réchauffés au gril, sauce yaourt-cébettes, concombre, oignon, galette poêlée, tomates confites.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</si>
  <si>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</si>
  <si>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</si>
  <si>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</si>
  <si>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</si>
  <si>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</si>
  <si>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Black burger végétarien (Ferrandi)</t>
  </si>
  <si>
    <t>Black burger végétarien (Ferrandi)  FER-BLACKBURGER</t>
  </si>
  <si>
    <t>1.</t>
  </si>
  <si>
    <t>2.</t>
  </si>
  <si>
    <t>3.</t>
  </si>
  <si>
    <t>4.</t>
  </si>
  <si>
    <t xml:space="preserve">    Dorure au lait (Ferrandi)</t>
  </si>
  <si>
    <t>5.</t>
  </si>
  <si>
    <t>6.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</si>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</sst>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8.410575</v>
      </c>
    </row>
    <row r="12">
      <c r="A12" t="s" s="3">
        <v>17</v>
      </c>
      <c r="B12" s="4">
        <v>8.947420212766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8.410575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 s="12">
        <v>40</v>
      </c>
      <c r="B9" t="s">
        <v>41</v>
      </c>
      <c r="C9" t="s">
        <v>38</v>
      </c>
      <c r="D9" s="9">
        <v>0.15</v>
      </c>
      <c r="E9" s="11">
        <f>D9*$B$2</f>
        <v>0.15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E10*5.5</f>
        <v>0.55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25</v>
      </c>
      <c r="G11" s="4">
        <f>E11*45</f>
        <v>1.125</v>
      </c>
    </row>
    <row r="12">
      <c r="A12" t="s">
        <v>48</v>
      </c>
      <c r="B12" t="s">
        <v>49</v>
      </c>
      <c r="C12" t="s">
        <v>47</v>
      </c>
      <c r="D12" s="9">
        <v>0.64</v>
      </c>
      <c r="E12" s="11">
        <f>D12*$B$2</f>
        <v>0.64</v>
      </c>
      <c r="F12" t="s">
        <v>25</v>
      </c>
      <c r="G12" s="4">
        <f>E12*8.5</f>
        <v>5.44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25</v>
      </c>
      <c r="G13" s="4">
        <f>E13*0.82</f>
        <v>0.41</v>
      </c>
    </row>
    <row r="14">
      <c r="A14" t="s">
        <v>53</v>
      </c>
      <c r="B14" t="s">
        <v>54</v>
      </c>
      <c r="C14" t="s">
        <v>55</v>
      </c>
      <c r="D14" s="9">
        <v>0.05</v>
      </c>
      <c r="E14" s="11">
        <f>D14*$B$2</f>
        <v>0.05</v>
      </c>
      <c r="F14" t="s">
        <v>25</v>
      </c>
      <c r="G14" s="4">
        <f>E14*5.2</f>
        <v>0.26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E15*5.2</f>
        <v>0.13</v>
      </c>
    </row>
    <row r="16">
      <c r="A16" t="s">
        <v>59</v>
      </c>
      <c r="B16" t="s">
        <v>60</v>
      </c>
      <c r="C16" t="s">
        <v>58</v>
      </c>
      <c r="D16" s="9">
        <v>0.01</v>
      </c>
      <c r="E16" s="11">
        <f>D16*$B$2</f>
        <v>0.01</v>
      </c>
      <c r="F16" t="s">
        <v>39</v>
      </c>
      <c r="G16" s="4">
        <f>E16*1.05</f>
        <v>0.0105</v>
      </c>
    </row>
    <row r="17">
      <c r="A17" t="s" s="12">
        <v>61</v>
      </c>
      <c r="B17" t="s">
        <v>62</v>
      </c>
      <c r="C17" t="s">
        <v>63</v>
      </c>
      <c r="D17" s="9">
        <v>0.15</v>
      </c>
      <c r="E17" s="11">
        <f>D17*$B$2</f>
        <v>0.15</v>
      </c>
      <c r="F17" t="s">
        <v>25</v>
      </c>
      <c r="G17" s="4">
        <f>E17*0</f>
        <v>0</v>
      </c>
    </row>
    <row r="18">
      <c r="A18" t="s" s="12">
        <v>64</v>
      </c>
      <c r="B18" t="s">
        <v>65</v>
      </c>
      <c r="C18" t="s">
        <v>63</v>
      </c>
      <c r="D18" s="9">
        <v>0.1</v>
      </c>
      <c r="E18" s="11">
        <f>D18*$B$2</f>
        <v>0.1</v>
      </c>
      <c r="F18" t="s">
        <v>25</v>
      </c>
      <c r="G18" s="4">
        <f>E18*0</f>
        <v>0</v>
      </c>
    </row>
    <row r="19">
      <c r="A19" t="s">
        <v>66</v>
      </c>
      <c r="B19" t="s">
        <v>67</v>
      </c>
      <c r="C19" t="s">
        <v>68</v>
      </c>
      <c r="D19" s="9">
        <v>0.025</v>
      </c>
      <c r="E19" s="11">
        <f>D19*$B$2</f>
        <v>0.025</v>
      </c>
      <c r="F19" t="s">
        <v>25</v>
      </c>
      <c r="G19" s="4">
        <f>E19*2.2</f>
        <v>0.055</v>
      </c>
    </row>
    <row r="20">
      <c r="A20" t="s">
        <v>69</v>
      </c>
      <c r="B20" t="s">
        <v>70</v>
      </c>
      <c r="C20" t="s">
        <v>71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72</v>
      </c>
      <c r="B21" t="s">
        <v>73</v>
      </c>
      <c r="C21" t="s">
        <v>74</v>
      </c>
      <c r="D21" s="9">
        <v>0.025</v>
      </c>
      <c r="E21" s="11">
        <f>D21*$B$2</f>
        <v>0.025</v>
      </c>
      <c r="F21" t="s">
        <v>25</v>
      </c>
      <c r="G21" s="4">
        <f>E21*0.82</f>
        <v>0.0205</v>
      </c>
    </row>
    <row r="22">
      <c r="A22"/>
      <c r="B22"/>
      <c r="C22"/>
      <c r="D22"/>
      <c r="E22"/>
      <c r="F22" t="s" s="3">
        <v>75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0.94</v>
      </c>
      <c r="E2" t="s">
        <v>25</v>
      </c>
      <c r="F2" t="s">
        <v>81</v>
      </c>
    </row>
    <row r="3">
      <c r="A3">
        <v>1</v>
      </c>
      <c r="B3" t="s">
        <v>82</v>
      </c>
      <c r="C3" t="s">
        <v>83</v>
      </c>
      <c r="D3" s="11">
        <v>0.5</v>
      </c>
      <c r="E3" t="s">
        <v>25</v>
      </c>
      <c r="F3" t="s">
        <v>52</v>
      </c>
    </row>
    <row r="4">
      <c r="A4">
        <v>1</v>
      </c>
      <c r="B4" t="s">
        <v>84</v>
      </c>
      <c r="C4" t="s">
        <v>83</v>
      </c>
      <c r="D4" s="11">
        <v>0.025</v>
      </c>
      <c r="E4" t="s">
        <v>25</v>
      </c>
      <c r="F4" t="s">
        <v>47</v>
      </c>
    </row>
    <row r="5">
      <c r="A5">
        <v>1</v>
      </c>
      <c r="B5" t="s">
        <v>85</v>
      </c>
      <c r="C5" t="s">
        <v>83</v>
      </c>
      <c r="D5" s="11">
        <v>0.25</v>
      </c>
      <c r="E5" t="s">
        <v>39</v>
      </c>
      <c r="F5" t="s">
        <v>38</v>
      </c>
    </row>
    <row r="6">
      <c r="A6">
        <v>1</v>
      </c>
      <c r="B6" t="s">
        <v>86</v>
      </c>
      <c r="C6" t="s">
        <v>83</v>
      </c>
      <c r="D6" s="11">
        <v>0.01</v>
      </c>
      <c r="E6" t="s">
        <v>25</v>
      </c>
      <c r="F6" t="s">
        <v>71</v>
      </c>
    </row>
    <row r="7">
      <c r="A7">
        <v>1</v>
      </c>
      <c r="B7" t="s">
        <v>87</v>
      </c>
      <c r="C7" t="s">
        <v>83</v>
      </c>
      <c r="D7" s="11">
        <v>0.025</v>
      </c>
      <c r="E7" t="s">
        <v>25</v>
      </c>
      <c r="F7" t="s">
        <v>58</v>
      </c>
    </row>
    <row r="8">
      <c r="A8">
        <v>1</v>
      </c>
      <c r="B8" t="s">
        <v>88</v>
      </c>
      <c r="C8" t="s">
        <v>83</v>
      </c>
      <c r="D8" s="11">
        <v>0.025</v>
      </c>
      <c r="E8" t="s">
        <v>25</v>
      </c>
      <c r="F8" t="s">
        <v>68</v>
      </c>
    </row>
    <row r="9">
      <c r="A9">
        <v>1</v>
      </c>
      <c r="B9" t="s">
        <v>89</v>
      </c>
      <c r="C9" t="s">
        <v>83</v>
      </c>
      <c r="D9" s="11">
        <v>0.025</v>
      </c>
      <c r="E9" t="s">
        <v>25</v>
      </c>
      <c r="F9" t="s">
        <v>74</v>
      </c>
    </row>
    <row r="10">
      <c r="A10">
        <v>1</v>
      </c>
      <c r="B10" t="s">
        <v>90</v>
      </c>
      <c r="C10" t="s">
        <v>83</v>
      </c>
      <c r="D10" s="11">
        <v>0.05</v>
      </c>
      <c r="E10" t="s">
        <v>25</v>
      </c>
      <c r="F10" t="s">
        <v>55</v>
      </c>
    </row>
    <row r="11">
      <c r="A11">
        <v>1</v>
      </c>
      <c r="B11" t="s">
        <v>91</v>
      </c>
      <c r="C11" t="s">
        <v>80</v>
      </c>
      <c r="D11" s="11">
        <v>0.045</v>
      </c>
      <c r="E11" t="s">
        <v>25</v>
      </c>
      <c r="F11" t="s">
        <v>92</v>
      </c>
    </row>
    <row r="12">
      <c r="A12">
        <v>2</v>
      </c>
      <c r="B12" t="s">
        <v>93</v>
      </c>
      <c r="C12" t="s">
        <v>80</v>
      </c>
      <c r="D12" s="11">
        <v>1</v>
      </c>
      <c r="E12" t="s">
        <v>35</v>
      </c>
      <c r="F12" t="s">
        <v>94</v>
      </c>
    </row>
    <row r="13">
      <c r="A13">
        <v>3</v>
      </c>
      <c r="B13" t="s">
        <v>95</v>
      </c>
      <c r="C13" t="s">
        <v>80</v>
      </c>
      <c r="D13" s="11">
        <v>0.055</v>
      </c>
      <c r="E13" t="s">
        <v>39</v>
      </c>
      <c r="F13" t="s">
        <v>94</v>
      </c>
    </row>
    <row r="14">
      <c r="A14">
        <v>4</v>
      </c>
      <c r="B14" t="s">
        <v>96</v>
      </c>
      <c r="C14" t="s">
        <v>83</v>
      </c>
      <c r="D14" s="11">
        <v>1</v>
      </c>
      <c r="E14" t="s">
        <v>35</v>
      </c>
      <c r="F14" t="s">
        <v>34</v>
      </c>
    </row>
    <row r="15">
      <c r="A15">
        <v>2</v>
      </c>
      <c r="B15" t="s">
        <v>97</v>
      </c>
      <c r="C15" t="s">
        <v>80</v>
      </c>
      <c r="D15" s="11">
        <v>1</v>
      </c>
      <c r="E15" t="s">
        <v>35</v>
      </c>
      <c r="F15" t="s">
        <v>94</v>
      </c>
    </row>
    <row r="16">
      <c r="A16">
        <v>3</v>
      </c>
      <c r="B16" t="s">
        <v>98</v>
      </c>
      <c r="C16" t="s">
        <v>80</v>
      </c>
      <c r="D16" s="11">
        <v>0.019</v>
      </c>
      <c r="E16" t="s">
        <v>39</v>
      </c>
      <c r="F16" t="s">
        <v>94</v>
      </c>
    </row>
    <row r="17">
      <c r="A17">
        <v>4</v>
      </c>
      <c r="B17" t="s">
        <v>96</v>
      </c>
      <c r="C17" t="s">
        <v>83</v>
      </c>
      <c r="D17" s="11">
        <v>0.5</v>
      </c>
      <c r="E17" t="s">
        <v>35</v>
      </c>
      <c r="F17" t="s">
        <v>34</v>
      </c>
    </row>
    <row r="18">
      <c r="A18">
        <v>2</v>
      </c>
      <c r="B18" t="s">
        <v>99</v>
      </c>
      <c r="C18" t="s">
        <v>83</v>
      </c>
      <c r="D18" s="11">
        <v>0.01</v>
      </c>
      <c r="E18" t="s">
        <v>39</v>
      </c>
      <c r="F18" t="s">
        <v>58</v>
      </c>
    </row>
    <row r="19">
      <c r="A19">
        <v>1</v>
      </c>
      <c r="B19" t="s">
        <v>100</v>
      </c>
      <c r="C19" t="s">
        <v>83</v>
      </c>
      <c r="D19" s="11">
        <v>0.15</v>
      </c>
      <c r="E19" t="s">
        <v>25</v>
      </c>
      <c r="F19" t="s">
        <v>63</v>
      </c>
    </row>
    <row r="20">
      <c r="A20">
        <v>1</v>
      </c>
      <c r="B20" t="s">
        <v>101</v>
      </c>
      <c r="C20" t="s">
        <v>83</v>
      </c>
      <c r="D20" s="11">
        <v>0.1</v>
      </c>
      <c r="E20" t="s">
        <v>25</v>
      </c>
      <c r="F20" t="s">
        <v>63</v>
      </c>
    </row>
    <row r="21">
      <c r="A21">
        <v>1</v>
      </c>
      <c r="B21" t="s">
        <v>102</v>
      </c>
      <c r="C21" t="s">
        <v>83</v>
      </c>
      <c r="D21" s="11">
        <v>0.15</v>
      </c>
      <c r="E21" t="s">
        <v>25</v>
      </c>
      <c r="F21" t="s">
        <v>38</v>
      </c>
    </row>
    <row r="22">
      <c r="A22">
        <v>1</v>
      </c>
      <c r="B22" t="s">
        <v>103</v>
      </c>
      <c r="C22" t="s">
        <v>83</v>
      </c>
      <c r="D22" s="11">
        <v>0.64</v>
      </c>
      <c r="E22" t="s">
        <v>25</v>
      </c>
      <c r="F22" t="s">
        <v>47</v>
      </c>
    </row>
    <row r="23">
      <c r="A23">
        <v>1</v>
      </c>
      <c r="B23" t="s">
        <v>104</v>
      </c>
      <c r="C23" t="s">
        <v>83</v>
      </c>
      <c r="D23" s="11">
        <v>0.1</v>
      </c>
      <c r="E23" t="s">
        <v>25</v>
      </c>
      <c r="F2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>
        <v>1</v>
      </c>
      <c r="C2" t="s">
        <v>111</v>
      </c>
      <c r="D2" t="s" s="14">
        <v>112</v>
      </c>
      <c r="E2" t="s" s="14">
        <v>113</v>
      </c>
      <c r="F2" t="s">
        <v>114</v>
      </c>
    </row>
    <row r="3">
      <c r="A3" t="s">
        <v>2</v>
      </c>
      <c r="B3">
        <v>2</v>
      </c>
      <c r="C3" t="s">
        <v>115</v>
      </c>
      <c r="D3" t="s" s="14">
        <v>116</v>
      </c>
      <c r="E3" t="s" s="14"/>
      <c r="F3" t="s">
        <v>117</v>
      </c>
    </row>
    <row r="4">
      <c r="A4" t="s">
        <v>2</v>
      </c>
      <c r="B4">
        <v>3</v>
      </c>
      <c r="C4" t="s">
        <v>118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 t="s">
        <v>121</v>
      </c>
      <c r="D5" t="s" s="14">
        <v>122</v>
      </c>
      <c r="E5" t="s" s="14"/>
      <c r="F5" t="s">
        <v>123</v>
      </c>
    </row>
    <row r="6">
      <c r="A6" t="s">
        <v>2</v>
      </c>
      <c r="B6">
        <v>5</v>
      </c>
      <c r="C6" t="s">
        <v>124</v>
      </c>
      <c r="D6" t="s" s="14">
        <v>125</v>
      </c>
      <c r="E6" t="s" s="14">
        <v>126</v>
      </c>
      <c r="F6" t="s">
        <v>127</v>
      </c>
    </row>
    <row r="7">
      <c r="A7" t="s">
        <v>2</v>
      </c>
      <c r="B7">
        <v>6</v>
      </c>
      <c r="C7" t="s">
        <v>128</v>
      </c>
      <c r="D7" t="s" s="14">
        <v>129</v>
      </c>
      <c r="E7" t="s" s="14"/>
      <c r="F7"/>
    </row>
    <row r="8">
      <c r="A8" t="s">
        <v>130</v>
      </c>
      <c r="B8">
        <v>1</v>
      </c>
      <c r="C8" t="s">
        <v>131</v>
      </c>
      <c r="D8" t="s" s="14">
        <v>132</v>
      </c>
      <c r="E8" t="s" s="14">
        <v>133</v>
      </c>
      <c r="F8" t="s">
        <v>134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135</v>
      </c>
      <c r="B1"/>
      <c r="C1"/>
      <c r="D1"/>
    </row>
    <row r="2">
      <c r="A2" t="str" s="15">
        <f>"FER-BLACKBURGER · BOU.SNACKING · référence : "&amp;Besoins!B3&amp;" "&amp;Besoins!C3&amp;" · multiplicateur réglable sur la feuille ""Besoins"""</f>
        <v>FER-BLACKBURGER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136</v>
      </c>
      <c r="B4"/>
      <c r="C4"/>
      <c r="D4"/>
    </row>
    <row r="5">
      <c r="A5" t="s" s="17">
        <v>137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tradition française T65</v>
      </c>
      <c r="C6" s="11">
        <f>Besoins!E13</f>
        <v>0.5</v>
      </c>
      <c r="D6" t="str">
        <f>Besoins!F13</f>
        <v>kg</v>
      </c>
    </row>
    <row r="7">
      <c r="A7"/>
      <c r="B7" t="str">
        <f>Besoins!B11</f>
        <v>Charbon de bambou alimentaire (colorant noir boulangerie) — à réactualiser</v>
      </c>
      <c r="C7" s="11">
        <f>Besoins!E11</f>
        <v>0.025</v>
      </c>
      <c r="D7" t="str">
        <f>Besoins!F11</f>
        <v>kg</v>
      </c>
    </row>
    <row r="8">
      <c r="A8"/>
      <c r="B8" t="str">
        <f>Besoins!B8</f>
        <v>Eau (robinet - moy. France 2026)</v>
      </c>
      <c r="C8" s="11">
        <f>Besoins!E8</f>
        <v>0.25</v>
      </c>
      <c r="D8" t="str">
        <f>Besoins!F8</f>
        <v>lt</v>
      </c>
    </row>
    <row r="9">
      <c r="A9"/>
      <c r="B9" t="str">
        <f>Besoins!B20</f>
        <v>Sel fin de cuisine</v>
      </c>
      <c r="C9" s="11">
        <f>Besoins!E20</f>
        <v>0.01</v>
      </c>
      <c r="D9" t="str">
        <f>Besoins!F20</f>
        <v>kg</v>
      </c>
    </row>
    <row r="10">
      <c r="A10"/>
      <c r="B10" t="str">
        <f>Besoins!B15</f>
        <v>Lait entier en poudre 26% MG</v>
      </c>
      <c r="C10" s="11">
        <f>Besoins!E15</f>
        <v>0.025</v>
      </c>
      <c r="D10" t="str">
        <f>Besoins!F15</f>
        <v>kg</v>
      </c>
    </row>
    <row r="11">
      <c r="A11"/>
      <c r="B11" t="str">
        <f>Besoins!B19</f>
        <v>Levure fraîche de boulanger</v>
      </c>
      <c r="C11" s="11">
        <f>Besoins!E19</f>
        <v>0.025</v>
      </c>
      <c r="D11" t="str">
        <f>Besoins!F19</f>
        <v>kg</v>
      </c>
    </row>
    <row r="12">
      <c r="A12"/>
      <c r="B12" t="str">
        <f>Besoins!B21</f>
        <v>Sucre blanc cristal sac 25 kg</v>
      </c>
      <c r="C12" s="11">
        <f>Besoins!E21</f>
        <v>0.025</v>
      </c>
      <c r="D12" t="str">
        <f>Besoins!F21</f>
        <v>kg</v>
      </c>
    </row>
    <row r="13">
      <c r="A13"/>
      <c r="B13" t="str">
        <f>Besoins!B14</f>
        <v>Beurre doux 82% MG plaquette</v>
      </c>
      <c r="C13" s="11">
        <f>Besoins!E14</f>
        <v>0.05</v>
      </c>
      <c r="D13" t="str">
        <f>Besoins!F14</f>
        <v>kg</v>
      </c>
    </row>
    <row r="14">
      <c r="A14"/>
      <c r="B14" t="str" s="18">
        <f>"ℹ "&amp;Procedure!E2</f>
        <v>ℹ</v>
      </c>
      <c r="C14"/>
      <c r="D14"/>
    </row>
    <row r="15">
      <c r="A15" t="s" s="17">
        <v>138</v>
      </c>
      <c r="B15" t="str" s="14">
        <f>"[POINTER] "&amp;Procedure!D3</f>
        <v>[POINTER] Pointez.</v>
      </c>
      <c r="C15"/>
      <c r="D15"/>
    </row>
    <row r="16">
      <c r="A16" t="s" s="17">
        <v>139</v>
      </c>
      <c r="B16" t="str" s="14">
        <f>"[DIVISER] "&amp;Procedure!D4</f>
        <v>[DIVISER] Divisez en 8, boulez, détendez, dans les moules ronds.</v>
      </c>
      <c r="C16"/>
      <c r="D16"/>
    </row>
    <row r="17">
      <c r="A17" t="s" s="17">
        <v>140</v>
      </c>
      <c r="B17" t="str" s="14">
        <f>"[DORER] "&amp;Procedure!D5</f>
        <v>[DORER] Dorez, sésame, apprêt en étuve.</v>
      </c>
      <c r="C17"/>
      <c r="D17"/>
    </row>
    <row r="18">
      <c r="A18"/>
      <c r="B18" t="s">
        <v>141</v>
      </c>
      <c r="C18" s="11">
        <f>'Besoins'!$B$2*0.045</f>
        <v>0.045</v>
      </c>
      <c r="D18" t="s">
        <v>25</v>
      </c>
    </row>
    <row r="19">
      <c r="A19" t="s" s="17">
        <v>142</v>
      </c>
      <c r="B19" t="str" s="14">
        <f>"[ENFOURNER] "&amp;Procedure!D6</f>
        <v>[ENFOURNER] Enfournez avec buée, démoulez.</v>
      </c>
      <c r="C19"/>
      <c r="D19"/>
    </row>
    <row r="20">
      <c r="A20"/>
      <c r="B20" t="str" s="18">
        <f>"ℹ "&amp;Procedure!E6</f>
        <v>ℹ</v>
      </c>
      <c r="C20"/>
      <c r="D20"/>
    </row>
    <row r="21">
      <c r="A21" t="s" s="17">
        <v>143</v>
      </c>
      <c r="B21" t="str" s="14">
        <f>"[COUPER] "&amp;Procedure!D7</f>
        <v>[COUPER] Buns coupés, réchauffés au gril, sauce yaourt-cébettes, concombre, oignon, galette poêlée, tomates confites.</v>
      </c>
      <c r="C21"/>
      <c r="D21"/>
    </row>
    <row r="22">
      <c r="A22"/>
      <c r="B22" t="str">
        <f>Besoins!B17</f>
        <v>concombre  en cubes sans peau</v>
      </c>
      <c r="C22" s="11">
        <f>Besoins!E17</f>
        <v>0.15</v>
      </c>
      <c r="D22" t="str">
        <f>Besoins!F17</f>
        <v>kg</v>
      </c>
    </row>
    <row r="23">
      <c r="A23"/>
      <c r="B23" t="str">
        <f>Besoins!B18</f>
        <v>oignon rouge cubes</v>
      </c>
      <c r="C23" s="11">
        <f>Besoins!E18</f>
        <v>0.1</v>
      </c>
      <c r="D23" t="str">
        <f>Besoins!F18</f>
        <v>kg</v>
      </c>
    </row>
    <row r="24">
      <c r="A24"/>
      <c r="B24" t="str">
        <f>Besoins!B9</f>
        <v>fromage frais 0% MG</v>
      </c>
      <c r="C24" s="11">
        <f>Besoins!E9</f>
        <v>0.15</v>
      </c>
      <c r="D24" t="str">
        <f>Besoins!F9</f>
        <v>kg</v>
      </c>
    </row>
    <row r="25">
      <c r="A25"/>
      <c r="B25" t="str">
        <f>Besoins!B12</f>
        <v>Galette végétale (steak végétal) — à réactualiser</v>
      </c>
      <c r="C25" s="11">
        <f>Besoins!E12</f>
        <v>0.64</v>
      </c>
      <c r="D25" t="str">
        <f>Besoins!F12</f>
        <v>kg</v>
      </c>
    </row>
    <row r="26">
      <c r="A26"/>
      <c r="B26" t="str">
        <f>Besoins!B10</f>
        <v>Nappage abricot (glaçage)</v>
      </c>
      <c r="C26" s="11">
        <f>Besoins!E10</f>
        <v>0.1</v>
      </c>
      <c r="D26" t="str">
        <f>Besoins!F10</f>
        <v>kg</v>
      </c>
    </row>
    <row r="27">
      <c r="A27"/>
      <c r="B27"/>
      <c r="C27"/>
      <c r="D27"/>
    </row>
    <row r="28">
      <c r="A28" t="s" s="16">
        <v>144</v>
      </c>
      <c r="B28"/>
      <c r="C28"/>
      <c r="D28"/>
    </row>
    <row r="29">
      <c r="A29" t="s" s="17">
        <v>137</v>
      </c>
      <c r="B29" t="str" s="14">
        <f>"[FOUETTER] "&amp;Procedure!D8</f>
        <v>[FOUETTER] Fouettez ensemble l'œuf entier (1 pc), le jaune d'œuf (1 pc) et le lait entier (10g) jusqu'à mélange homogène.</v>
      </c>
      <c r="C29"/>
      <c r="D29"/>
    </row>
    <row r="30">
      <c r="A30"/>
      <c r="B30" t="s">
        <v>145</v>
      </c>
      <c r="C30" s="11">
        <f>'Besoins'!$B$2*1</f>
        <v>1</v>
      </c>
      <c r="D30" t="s">
        <v>35</v>
      </c>
    </row>
    <row r="31">
      <c r="A31"/>
      <c r="B31" t="s">
        <v>146</v>
      </c>
      <c r="C31" s="11">
        <f>'Besoins'!$B$2*1</f>
        <v>1</v>
      </c>
      <c r="D31" t="s">
        <v>35</v>
      </c>
    </row>
    <row r="32">
      <c r="A32"/>
      <c r="B32" t="str">
        <f>Besoins!B16</f>
        <v>Lait entier UHT 3,5% MG brique 1L</v>
      </c>
      <c r="C32" s="11">
        <f>Besoins!E16</f>
        <v>0.01</v>
      </c>
      <c r="D32" t="str">
        <f>Besoins!F16</f>
        <v>lt</v>
      </c>
    </row>
    <row r="33">
      <c r="A33"/>
      <c r="B33" t="str" s="18">
        <f>"ℹ "&amp;Procedure!E8</f>
        <v>ℹ</v>
      </c>
      <c r="C33"/>
      <c r="D33"/>
    </row>
    <row r="34">
      <c r="A34"/>
      <c r="B34"/>
      <c r="C34"/>
      <c r="D34"/>
    </row>
    <row r="35">
      <c r="A35" t="s" s="19">
        <v>22</v>
      </c>
      <c r="B35"/>
      <c r="C35"/>
      <c r="D35"/>
    </row>
  </sheetData>
  <sheetProtection sheet="1"/>
  <mergeCells count="15">
    <mergeCell ref="A1:D1"/>
    <mergeCell ref="A2:D2"/>
    <mergeCell ref="A4:D4"/>
    <mergeCell ref="B5:D5"/>
    <mergeCell ref="B14:D14"/>
    <mergeCell ref="B15:D15"/>
    <mergeCell ref="B16:D16"/>
    <mergeCell ref="B17:D17"/>
    <mergeCell ref="B19:D19"/>
    <mergeCell ref="B20:D20"/>
    <mergeCell ref="B21:D21"/>
    <mergeCell ref="A28:D28"/>
    <mergeCell ref="B29:D29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