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<sst xmlns="http://schemas.openxmlformats.org/spreadsheetml/2006/main" count="140" uniqueCount="140">
  <si>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</si>
  <si>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</si>
  <si>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Donuts (Ferrandi)</t>
  </si>
  <si>
    <t>Code</t>
  </si>
  <si>
    <t>FER-DONUTS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</si>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</sst>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7.9096576666667</v>
      </c>
    </row>
    <row r="12">
      <c r="A12" t="s" s="3">
        <v>17</v>
      </c>
      <c r="B12" s="4">
        <v>16.478453472222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7.9096576666667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25</v>
      </c>
      <c r="G7" s="4">
        <f>E7*7.4230555556</f>
        <v>0.222692</v>
      </c>
    </row>
    <row r="8">
      <c r="A8" t="s" s="12">
        <v>35</v>
      </c>
      <c r="B8" t="s">
        <v>36</v>
      </c>
      <c r="C8" t="s">
        <v>37</v>
      </c>
      <c r="D8" s="9">
        <v>0.909</v>
      </c>
      <c r="E8" s="11">
        <f>D8*$B$2</f>
        <v>0.909</v>
      </c>
      <c r="F8" t="s">
        <v>38</v>
      </c>
      <c r="G8" s="4">
        <f>E8*0.27</f>
        <v>0.24543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E9*0.0043</f>
        <v>0.000086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E10*14.8</f>
        <v>2.96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25</v>
      </c>
      <c r="G11" s="4">
        <f>E11*12</f>
        <v>0.36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25</v>
      </c>
      <c r="G12" s="4">
        <f>E12*0.82</f>
        <v>0.205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42</v>
      </c>
      <c r="G13" s="4">
        <f>E13*1.2</f>
        <v>1.2</v>
      </c>
    </row>
    <row r="14">
      <c r="A14" t="s">
        <v>55</v>
      </c>
      <c r="B14" t="s">
        <v>56</v>
      </c>
      <c r="C14" t="s">
        <v>57</v>
      </c>
      <c r="D14" s="9">
        <v>0.18</v>
      </c>
      <c r="E14" s="11">
        <f>D14*$B$2</f>
        <v>0.18</v>
      </c>
      <c r="F14" t="s">
        <v>25</v>
      </c>
      <c r="G14" s="4">
        <f>E14*5.2</f>
        <v>0.936</v>
      </c>
    </row>
    <row r="15">
      <c r="A15" t="s">
        <v>58</v>
      </c>
      <c r="B15" t="s">
        <v>59</v>
      </c>
      <c r="C15" t="s">
        <v>60</v>
      </c>
      <c r="D15" s="9">
        <v>0.225</v>
      </c>
      <c r="E15" s="11">
        <f>D15*$B$2</f>
        <v>0.225</v>
      </c>
      <c r="F15" t="s">
        <v>42</v>
      </c>
      <c r="G15" s="4">
        <f>E15*6</f>
        <v>1.35</v>
      </c>
    </row>
    <row r="16">
      <c r="A16" t="s">
        <v>61</v>
      </c>
      <c r="B16" t="s">
        <v>62</v>
      </c>
      <c r="C16" t="s">
        <v>60</v>
      </c>
      <c r="D16" s="9">
        <v>0.09</v>
      </c>
      <c r="E16" s="11">
        <f>D16*$B$2</f>
        <v>0.09</v>
      </c>
      <c r="F16" t="s">
        <v>42</v>
      </c>
      <c r="G16" s="4">
        <f>E16*1.05</f>
        <v>0.0945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E17*2.2</f>
        <v>0.011</v>
      </c>
    </row>
    <row r="18">
      <c r="A18" t="s">
        <v>66</v>
      </c>
      <c r="B18" t="s">
        <v>67</v>
      </c>
      <c r="C18" t="s">
        <v>68</v>
      </c>
      <c r="D18" s="9">
        <v>0.005</v>
      </c>
      <c r="E18" s="11">
        <f>D18*$B$2</f>
        <v>0.005</v>
      </c>
      <c r="F18" t="s">
        <v>25</v>
      </c>
      <c r="G18" s="4">
        <f>E18*0.35</f>
        <v>0.00175</v>
      </c>
    </row>
    <row r="19">
      <c r="A19" t="s">
        <v>69</v>
      </c>
      <c r="B19" t="s">
        <v>70</v>
      </c>
      <c r="C19" t="s">
        <v>71</v>
      </c>
      <c r="D19" s="9">
        <v>0.01</v>
      </c>
      <c r="E19" s="11">
        <f>D19*$B$2</f>
        <v>0.01</v>
      </c>
      <c r="F19" t="s">
        <v>25</v>
      </c>
      <c r="G19" s="4">
        <f>E19*0.82</f>
        <v>0.0082</v>
      </c>
    </row>
    <row r="20">
      <c r="A20" t="s">
        <v>72</v>
      </c>
      <c r="B20" t="s">
        <v>73</v>
      </c>
      <c r="C20" t="s">
        <v>71</v>
      </c>
      <c r="D20" s="9">
        <v>0.3</v>
      </c>
      <c r="E20" s="11">
        <f>D20*$B$2</f>
        <v>0.3</v>
      </c>
      <c r="F20" t="s">
        <v>25</v>
      </c>
      <c r="G20" s="4">
        <f>E20*1.05</f>
        <v>0.315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0.25</v>
      </c>
      <c r="E3" t="s">
        <v>25</v>
      </c>
      <c r="F3" t="s">
        <v>51</v>
      </c>
    </row>
    <row r="4">
      <c r="A4">
        <v>1</v>
      </c>
      <c r="B4" t="s">
        <v>83</v>
      </c>
      <c r="C4" t="s">
        <v>79</v>
      </c>
      <c r="D4" s="11">
        <v>0.909</v>
      </c>
      <c r="E4" t="s">
        <v>38</v>
      </c>
      <c r="F4" t="s">
        <v>84</v>
      </c>
    </row>
    <row r="5">
      <c r="A5">
        <v>2</v>
      </c>
      <c r="B5" t="s">
        <v>85</v>
      </c>
      <c r="C5" t="s">
        <v>79</v>
      </c>
      <c r="D5" s="11">
        <v>0.05</v>
      </c>
      <c r="E5" t="s">
        <v>42</v>
      </c>
      <c r="F5" t="s">
        <v>84</v>
      </c>
    </row>
    <row r="6">
      <c r="A6">
        <v>3</v>
      </c>
      <c r="B6" t="s">
        <v>86</v>
      </c>
      <c r="C6" t="s">
        <v>82</v>
      </c>
      <c r="D6" s="11">
        <v>0.909</v>
      </c>
      <c r="E6" t="s">
        <v>38</v>
      </c>
      <c r="F6" t="s">
        <v>37</v>
      </c>
    </row>
    <row r="7">
      <c r="A7">
        <v>1</v>
      </c>
      <c r="B7" t="s">
        <v>87</v>
      </c>
      <c r="C7" t="s">
        <v>82</v>
      </c>
      <c r="D7" s="11">
        <v>0.09</v>
      </c>
      <c r="E7" t="s">
        <v>42</v>
      </c>
      <c r="F7" t="s">
        <v>60</v>
      </c>
    </row>
    <row r="8">
      <c r="A8">
        <v>1</v>
      </c>
      <c r="B8" t="s">
        <v>88</v>
      </c>
      <c r="C8" t="s">
        <v>82</v>
      </c>
      <c r="D8" s="11">
        <v>0.01</v>
      </c>
      <c r="E8" t="s">
        <v>25</v>
      </c>
      <c r="F8" t="s">
        <v>71</v>
      </c>
    </row>
    <row r="9">
      <c r="A9">
        <v>1</v>
      </c>
      <c r="B9" t="s">
        <v>89</v>
      </c>
      <c r="C9" t="s">
        <v>82</v>
      </c>
      <c r="D9" s="11">
        <v>0.005</v>
      </c>
      <c r="E9" t="s">
        <v>25</v>
      </c>
      <c r="F9" t="s">
        <v>65</v>
      </c>
    </row>
    <row r="10">
      <c r="A10">
        <v>1</v>
      </c>
      <c r="B10" t="s">
        <v>90</v>
      </c>
      <c r="C10" t="s">
        <v>82</v>
      </c>
      <c r="D10" s="11">
        <v>0.005</v>
      </c>
      <c r="E10" t="s">
        <v>25</v>
      </c>
      <c r="F10" t="s">
        <v>68</v>
      </c>
    </row>
    <row r="11">
      <c r="A11">
        <v>1</v>
      </c>
      <c r="B11" t="s">
        <v>91</v>
      </c>
      <c r="C11" t="s">
        <v>82</v>
      </c>
      <c r="D11" s="11">
        <v>0.05</v>
      </c>
      <c r="E11" t="s">
        <v>25</v>
      </c>
      <c r="F11" t="s">
        <v>57</v>
      </c>
    </row>
    <row r="12">
      <c r="A12">
        <v>1</v>
      </c>
      <c r="B12" t="s">
        <v>91</v>
      </c>
      <c r="C12" t="s">
        <v>82</v>
      </c>
      <c r="D12" s="11">
        <v>0.1</v>
      </c>
      <c r="E12" t="s">
        <v>25</v>
      </c>
      <c r="F12" t="s">
        <v>57</v>
      </c>
    </row>
    <row r="13">
      <c r="A13">
        <v>1</v>
      </c>
      <c r="B13" t="s">
        <v>92</v>
      </c>
      <c r="C13" t="s">
        <v>82</v>
      </c>
      <c r="D13" s="11">
        <v>0.3</v>
      </c>
      <c r="E13" t="s">
        <v>25</v>
      </c>
      <c r="F13" t="s">
        <v>71</v>
      </c>
    </row>
    <row r="14">
      <c r="A14">
        <v>1</v>
      </c>
      <c r="B14" t="s">
        <v>93</v>
      </c>
      <c r="C14" t="s">
        <v>82</v>
      </c>
      <c r="D14" s="11">
        <v>0.02</v>
      </c>
      <c r="E14" t="s">
        <v>42</v>
      </c>
      <c r="F14" t="s">
        <v>41</v>
      </c>
    </row>
    <row r="15">
      <c r="A15">
        <v>1</v>
      </c>
      <c r="B15" t="s">
        <v>94</v>
      </c>
      <c r="C15" t="s">
        <v>82</v>
      </c>
      <c r="D15" s="11">
        <v>0.2</v>
      </c>
      <c r="E15" t="s">
        <v>25</v>
      </c>
      <c r="F15" t="s">
        <v>45</v>
      </c>
    </row>
    <row r="16">
      <c r="A16">
        <v>1</v>
      </c>
      <c r="B16" t="s">
        <v>95</v>
      </c>
      <c r="C16" t="s">
        <v>82</v>
      </c>
      <c r="D16" s="11">
        <v>0.225</v>
      </c>
      <c r="E16" t="s">
        <v>42</v>
      </c>
      <c r="F16" t="s">
        <v>60</v>
      </c>
    </row>
    <row r="17">
      <c r="A17">
        <v>1</v>
      </c>
      <c r="B17" t="s">
        <v>91</v>
      </c>
      <c r="C17" t="s">
        <v>82</v>
      </c>
      <c r="D17" s="11">
        <v>0.03</v>
      </c>
      <c r="E17" t="s">
        <v>25</v>
      </c>
      <c r="F17" t="s">
        <v>57</v>
      </c>
    </row>
    <row r="18">
      <c r="A18">
        <v>1</v>
      </c>
      <c r="B18" t="s">
        <v>96</v>
      </c>
      <c r="C18" t="s">
        <v>82</v>
      </c>
      <c r="D18" s="11">
        <v>0.03</v>
      </c>
      <c r="E18" t="s">
        <v>25</v>
      </c>
      <c r="F18" t="s">
        <v>48</v>
      </c>
    </row>
    <row r="19">
      <c r="A19">
        <v>1</v>
      </c>
      <c r="B19" t="s">
        <v>97</v>
      </c>
      <c r="C19" t="s">
        <v>82</v>
      </c>
      <c r="D19" s="11">
        <v>0.03</v>
      </c>
      <c r="E19" t="s">
        <v>25</v>
      </c>
      <c r="F19" t="s">
        <v>34</v>
      </c>
    </row>
    <row r="20">
      <c r="A20">
        <v>1</v>
      </c>
      <c r="B20" t="s">
        <v>98</v>
      </c>
      <c r="C20" t="s">
        <v>82</v>
      </c>
      <c r="D20" s="11">
        <v>1</v>
      </c>
      <c r="E20" t="s">
        <v>42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 t="s">
        <v>107</v>
      </c>
    </row>
    <row r="3">
      <c r="A3" t="s">
        <v>2</v>
      </c>
      <c r="B3">
        <v>2</v>
      </c>
      <c r="C3" t="s">
        <v>108</v>
      </c>
      <c r="D3" t="s" s="14">
        <v>109</v>
      </c>
      <c r="E3" t="s" s="14"/>
      <c r="F3" t="s">
        <v>107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>
        <v>112</v>
      </c>
      <c r="F4" t="s">
        <v>107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 t="s">
        <v>115</v>
      </c>
    </row>
    <row r="6">
      <c r="A6" t="s">
        <v>2</v>
      </c>
      <c r="B6">
        <v>5</v>
      </c>
      <c r="C6" t="s">
        <v>116</v>
      </c>
      <c r="D6" t="s" s="14">
        <v>117</v>
      </c>
      <c r="E6" t="s" s="14"/>
      <c r="F6" t="s">
        <v>107</v>
      </c>
    </row>
    <row r="7">
      <c r="A7" t="s">
        <v>2</v>
      </c>
      <c r="B7">
        <v>6</v>
      </c>
      <c r="C7" t="s">
        <v>116</v>
      </c>
      <c r="D7" t="s" s="14">
        <v>118</v>
      </c>
      <c r="E7" t="s" s="14"/>
      <c r="F7" t="s">
        <v>119</v>
      </c>
    </row>
    <row r="8">
      <c r="A8" t="s">
        <v>2</v>
      </c>
      <c r="B8">
        <v>7</v>
      </c>
      <c r="C8" t="s">
        <v>120</v>
      </c>
      <c r="D8" t="s" s="14">
        <v>121</v>
      </c>
      <c r="E8" t="s" s="14"/>
      <c r="F8" t="s">
        <v>122</v>
      </c>
    </row>
    <row r="9">
      <c r="A9" t="s">
        <v>2</v>
      </c>
      <c r="B9">
        <v>8</v>
      </c>
      <c r="C9"/>
      <c r="D9" t="s" s="14">
        <v>123</v>
      </c>
      <c r="E9" t="s" s="14">
        <v>124</v>
      </c>
      <c r="F9" t="s">
        <v>125</v>
      </c>
    </row>
    <row r="10">
      <c r="A10" t="s">
        <v>2</v>
      </c>
      <c r="B10">
        <v>9</v>
      </c>
      <c r="C10" t="s">
        <v>116</v>
      </c>
      <c r="D10" t="s" s="14">
        <v>126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5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11">
        <f>Besoins!E12</f>
        <v>0.25</v>
      </c>
      <c r="D6" t="str">
        <f>Besoins!F12</f>
        <v>kg</v>
      </c>
    </row>
    <row r="7">
      <c r="A7"/>
      <c r="B7" t="s">
        <v>130</v>
      </c>
      <c r="C7" s="11">
        <f>'Besoins'!$B$2*0.909</f>
        <v>0.909</v>
      </c>
      <c r="D7" t="s">
        <v>38</v>
      </c>
    </row>
    <row r="8">
      <c r="A8"/>
      <c r="B8" t="str">
        <f>Besoins!B16</f>
        <v>Lait entier UHT 3,5% MG brique 1L</v>
      </c>
      <c r="C8" s="11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11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11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11">
        <f>Besoins!E18</f>
        <v>0.005</v>
      </c>
      <c r="D11" t="str">
        <f>Besoins!F18</f>
        <v>kg</v>
      </c>
    </row>
    <row r="12">
      <c r="A12" t="s" s="17">
        <v>131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132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">
        <v>133</v>
      </c>
      <c r="C14" s="11">
        <f>'Besoins'!$B$2*0.05</f>
        <v>0.05</v>
      </c>
      <c r="D14" t="s">
        <v>25</v>
      </c>
    </row>
    <row r="15">
      <c r="A15"/>
      <c r="B15" t="str" s="18">
        <f>"ℹ "&amp;Procedure!E4</f>
        <v>ℹ</v>
      </c>
      <c r="C15"/>
      <c r="D15"/>
    </row>
    <row r="16">
      <c r="A16" t="s" s="17">
        <v>134</v>
      </c>
      <c r="B16" t="str" s="14">
        <f>"[POINTER] "&amp;Procedure!D5</f>
        <v>[POINTER] Pointez, rabat léger, étalez, congelez, abaissez de nouveau, congelez.</v>
      </c>
      <c r="C16"/>
      <c r="D16"/>
    </row>
    <row r="17">
      <c r="A17" t="s" s="17">
        <v>135</v>
      </c>
      <c r="B17" t="str" s="14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133</v>
      </c>
      <c r="C18" s="11">
        <f>'Besoins'!$B$2*0.1</f>
        <v>0.1</v>
      </c>
      <c r="D18" t="s">
        <v>25</v>
      </c>
    </row>
    <row r="19">
      <c r="A19"/>
      <c r="B19" t="str">
        <f>Besoins!B20</f>
        <v>Sucre glace tamisé</v>
      </c>
      <c r="C19" s="11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11">
        <f>Besoins!E9</f>
        <v>0.02</v>
      </c>
      <c r="D20" t="str">
        <f>Besoins!F9</f>
        <v>lt</v>
      </c>
    </row>
    <row r="21">
      <c r="A21" t="s" s="17">
        <v>136</v>
      </c>
      <c r="B21" t="str" s="14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11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11">
        <f>Besoins!E10</f>
        <v>0.2</v>
      </c>
      <c r="D23" t="str">
        <f>Besoins!F10</f>
        <v>kg</v>
      </c>
    </row>
    <row r="24">
      <c r="A24"/>
      <c r="B24" t="s">
        <v>133</v>
      </c>
      <c r="C24" s="11">
        <f>'Besoins'!$B$2*0.03</f>
        <v>0.03</v>
      </c>
      <c r="D24" t="s">
        <v>25</v>
      </c>
    </row>
    <row r="25">
      <c r="A25" t="s" s="17">
        <v>137</v>
      </c>
      <c r="B25" t="str" s="14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7">
        <v>138</v>
      </c>
      <c r="B26" t="str" s="14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11">
        <f>Besoins!E13</f>
        <v>1</v>
      </c>
      <c r="D27" t="str">
        <f>Besoins!F13</f>
        <v>lt</v>
      </c>
    </row>
    <row r="28">
      <c r="A28"/>
      <c r="B28" t="str" s="18">
        <f>"ℹ "&amp;Procedure!E9</f>
        <v>ℹ</v>
      </c>
      <c r="C28"/>
      <c r="D28"/>
    </row>
    <row r="29">
      <c r="A29" t="s" s="17">
        <v>139</v>
      </c>
      <c r="B29" t="str" s="14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11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11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