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<sst xmlns="http://schemas.openxmlformats.org/spreadsheetml/2006/main" count="181" uniqueCount="181">
  <si>
    <t>Fiche technique</t>
  </si>
  <si>
    <t>Nom</t>
  </si>
  <si>
    <t>Écrin feuilleté aux noisettes (Ferrandi)</t>
  </si>
  <si>
    <t>Code</t>
  </si>
  <si>
    <t>FER-ECRINFEUIL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</si>
  <si>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</si>
  <si>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</si>
  <si>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</si>
  <si>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</si>
  <si>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</si>
  <si>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</si>
  <si>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</si>
  <si>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</si>
  <si>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</si>
  <si>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</si>
  <si>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</si>
  <si>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</si>
  <si>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</si>
  <si>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</si>
  <si>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</si>
  <si>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</si>
  <si>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</si>
  <si>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</si>
  <si>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</si>
  <si>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</si>
  <si>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</si>
  <si>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</si>
  <si>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</si>
  <si>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</si>
  <si>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</si>
  <si>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</si>
  <si>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</si>
  <si>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</si>
  <si>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</si>
  <si>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</si>
  <si>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</si>
  <si>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</si>
  <si>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</si>
  <si>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</si>
  <si>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</si>
  <si>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</si>
  <si>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</si>
  <si>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</si>
  <si>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GRUE-CACAO</t>
  </si>
  <si>
    <t>Grué de cacao torréfié — à réactualiser</t>
  </si>
  <si>
    <t>Chocolats décor et confiserie</t>
  </si>
  <si>
    <t>PATE-NOISETTE</t>
  </si>
  <si>
    <t>Pâte de noisette pure</t>
  </si>
  <si>
    <t>CACAO-ALCA</t>
  </si>
  <si>
    <t>Cacao alcalinisé (Van Houten type)</t>
  </si>
  <si>
    <t>Poudres et masses cacao</t>
  </si>
  <si>
    <t>FAR-GRUAU</t>
  </si>
  <si>
    <t>Farine de gruau T45 (force boulangère)</t>
  </si>
  <si>
    <t>Farines de blé</t>
  </si>
  <si>
    <t>FAR-TRAD</t>
  </si>
  <si>
    <t>Farine de tradition française T65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</si>
  <si>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</si>
  <si>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</si>
  <si>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</si>
  <si>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</si>
  <si>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</si>
  <si>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</si>
  <si>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</si>
  <si>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</si>
  <si>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</si>
  <si>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</si>
  <si>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</si>
  <si>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</si>
  <si>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</si>
  <si>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</si>
  <si>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</si>
  <si>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</si>
  <si>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</si>
  <si>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</si>
  <si>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</si>
  <si>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</si>
  <si>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</si>
  <si>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</si>
  <si>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</si>
  <si>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</si>
  <si>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</si>
  <si>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</si>
  <si>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</si>
  <si>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</si>
  <si>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</si>
  <si>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</si>
  <si>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</si>
  <si>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</si>
  <si>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Lait entier UHT 3,5% MG brique 1L</t>
  </si>
  <si>
    <t xml:space="preserve">    ↳ Beurre doux 82% MG plaquette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</si>
  <si>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</si>
  <si>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</si>
  <si>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</si>
  <si>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Pâte de noisette pure</t>
  </si>
  <si>
    <t xml:space="preserve">    ↳ Cacao alcalinisé (Van Houten type)</t>
  </si>
  <si>
    <t xml:space="preserve">    ↳ Beurre de tourage (Ferrandi)</t>
  </si>
  <si>
    <t xml:space="preserve">        ↳ Beurre doux 82% MG plaquette</t>
  </si>
  <si>
    <t xml:space="preserve">    ↳ Poudre de noisette</t>
  </si>
  <si>
    <t xml:space="preserve">    ↳ Sucre glace tamisé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</si>
  <si>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</si>
  <si>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</si>
  <si>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</si>
  <si>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</si>
  <si>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Couverture noir 70% cacao</t>
  </si>
  <si>
    <t xml:space="preserve">    ↳ Crème liquide entière 35% MG UHT</t>
  </si>
  <si>
    <t xml:space="preserve">    ↳ Grué de cacao torréfié — à réactualiser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</si>
  <si>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</si>
  <si>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</si>
  <si>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</si>
  <si>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</si>
  <si>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</si>
  <si>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</si>
  <si>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</si>
  <si>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</si>
  <si>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</si>
  <si>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FRASER</t>
  </si>
  <si>
    <t>Frasez la pâte nature (farines, lait, beurre, sucre, levure, sel), pétrissez rapide.</t>
  </si>
  <si>
    <t>21-23°C</t>
  </si>
  <si>
    <t>10 min (prepa)</t>
  </si>
  <si>
    <t>DIVISER</t>
  </si>
  <si>
    <t>Divisez en 4 pâtons égaux : deux nature, un additionné de pâte de noisette et cacao, le dernier de cacao et beurre.</t>
  </si>
  <si>
    <t>FILMER</t>
  </si>
  <si>
    <t>Aplatissez chaque pâton, repliez, filmez, pointez.</t>
  </si>
  <si>
    <t>15 min (repos)</t>
  </si>
  <si>
    <t>ABAISSER</t>
  </si>
  <si>
    <t>Abaissez les quatre pâtons, congelez.</t>
  </si>
  <si>
    <t>30 min (repos)</t>
  </si>
  <si>
    <t>TOURER</t>
  </si>
  <si>
    <t>Tourez chaque pâton avec un morceau du beurre de tourage, congelez entre chaque tour.</t>
  </si>
  <si>
    <t>60 min (repos)</t>
  </si>
  <si>
    <t>FONCER</t>
  </si>
  <si>
    <t>Foncez la pâte nature humidifiée de bandes des trois autres pâtes en alternant les couleurs, abaissez fin, foncez les cercles graissés.</t>
  </si>
  <si>
    <t>CHAUFFER</t>
  </si>
  <si>
    <t>Ganache : chauffez la crème, versez sur le chocolat, ajoutez le grué de cacao.</t>
  </si>
  <si>
    <t>BEURRER</t>
  </si>
  <si>
    <t>Financier : beurre noisette refroidi, mélangez poudre de noisettes, farine et sucre glace, incorporez les blancs d'œufs puis le beurre, en poche.</t>
  </si>
  <si>
    <t>Répartissez ganache puis financier dans chaque fond, couvrez de disques de pâte multicolore.</t>
  </si>
  <si>
    <t>APPRÊTER</t>
  </si>
  <si>
    <t>Apprêt à température ambiante.</t>
  </si>
  <si>
    <t>90 min (repos)</t>
  </si>
  <si>
    <t>COUVRIR</t>
  </si>
  <si>
    <t>Couvrez de papier sulfurisé et plaque, enfournez four ventilé.</t>
  </si>
  <si>
    <t>160°C</t>
  </si>
  <si>
    <t>20 min (cuisson)</t>
  </si>
  <si>
    <t>BADIGEONNER</t>
  </si>
  <si>
    <t>Badigeonnez de sirop à la sortie.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</si>
  <si>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</si>
  <si>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</si>
  <si>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</si>
  <si>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</si>
  <si>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</si>
  <si>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</si>
  <si>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</si>
  <si>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</si>
  <si>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</si>
  <si>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</si>
  <si>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</si>
  <si>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</si>
  <si>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</si>
  <si>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Écrin feuilleté aux noisettes (Ferrandi)</t>
  </si>
  <si>
    <t>Écrin feuilleté aux noisettes (Ferrandi)  FER-ECRINFEUIL</t>
  </si>
  <si>
    <t>1.</t>
  </si>
  <si>
    <t xml:space="preserve">    Farine de tradition française T65</t>
  </si>
  <si>
    <t xml:space="preserve">    Beurre doux 82% MG plaquette</t>
  </si>
  <si>
    <t xml:space="preserve">    Sucre blanc cristal sac 25 kg</t>
  </si>
  <si>
    <t>2.</t>
  </si>
  <si>
    <t>3.</t>
  </si>
  <si>
    <t>4.</t>
  </si>
  <si>
    <t>5.</t>
  </si>
  <si>
    <t xml:space="preserve">    Beurre de tourage (Ferrandi)</t>
  </si>
  <si>
    <t>6.</t>
  </si>
  <si>
    <t>7.</t>
  </si>
  <si>
    <t>8.</t>
  </si>
  <si>
    <t xml:space="preserve">    OEUF (P) (conv.)</t>
  </si>
  <si>
    <t>9.</t>
  </si>
  <si>
    <t>10.</t>
  </si>
  <si>
    <t>11.</t>
  </si>
  <si>
    <t>12.</t>
  </si>
  <si>
    <t xml:space="preserve">    Sirop de sucre pour badigeonnage (Ferrandi)</t>
  </si>
  <si>
    <t>↳ Beurre de tourage (Ferrandi)  FER-BEURTOUR</t>
  </si>
  <si>
    <t>↳ Sirop de sucre pour badigeonnage (Ferrandi)  FER-SIROP-SUCRE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</si>
</sst>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8.09537</v>
      </c>
    </row>
    <row r="12">
      <c r="A12" t="s" s="3">
        <v>17</v>
      </c>
      <c r="B12" s="4">
        <v>8.9948555555556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8.09537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1.182</v>
      </c>
      <c r="E7" s="11">
        <f>D7*$B$2</f>
        <v>1.182</v>
      </c>
      <c r="F7" t="s">
        <v>35</v>
      </c>
      <c r="G7" s="4">
        <f>E7*0.27</f>
        <v>0.31914</v>
      </c>
    </row>
    <row r="8">
      <c r="A8" t="s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E8*0.0043</f>
        <v>0.00043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25</v>
      </c>
      <c r="G9" s="4">
        <f>E9*14.8</f>
        <v>2.22</v>
      </c>
    </row>
    <row r="10">
      <c r="A10" t="s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25</v>
      </c>
      <c r="G10" s="4">
        <f>E10*28</f>
        <v>1.12</v>
      </c>
    </row>
    <row r="11">
      <c r="A11" t="s">
        <v>46</v>
      </c>
      <c r="B11" t="s">
        <v>47</v>
      </c>
      <c r="C11" t="s">
        <v>45</v>
      </c>
      <c r="D11" s="9">
        <v>0.01</v>
      </c>
      <c r="E11" s="11">
        <f>D11*$B$2</f>
        <v>0.01</v>
      </c>
      <c r="F11" t="s">
        <v>25</v>
      </c>
      <c r="G11" s="4">
        <f>E11*16</f>
        <v>0.16</v>
      </c>
    </row>
    <row r="12">
      <c r="A12" t="s">
        <v>48</v>
      </c>
      <c r="B12" t="s">
        <v>49</v>
      </c>
      <c r="C12" t="s">
        <v>50</v>
      </c>
      <c r="D12" s="9">
        <v>0.018</v>
      </c>
      <c r="E12" s="11">
        <f>D12*$B$2</f>
        <v>0.018</v>
      </c>
      <c r="F12" t="s">
        <v>25</v>
      </c>
      <c r="G12" s="4">
        <f>E12*9.8</f>
        <v>0.1764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25</v>
      </c>
      <c r="G13" s="4">
        <f>E13*0.95</f>
        <v>0.2375</v>
      </c>
    </row>
    <row r="14">
      <c r="A14" t="s">
        <v>54</v>
      </c>
      <c r="B14" t="s">
        <v>55</v>
      </c>
      <c r="C14" t="s">
        <v>53</v>
      </c>
      <c r="D14" s="9">
        <v>0.285</v>
      </c>
      <c r="E14" s="11">
        <f>D14*$B$2</f>
        <v>0.285</v>
      </c>
      <c r="F14" t="s">
        <v>25</v>
      </c>
      <c r="G14" s="4">
        <f>E14*0.82</f>
        <v>0.2337</v>
      </c>
    </row>
    <row r="15">
      <c r="A15" t="s">
        <v>56</v>
      </c>
      <c r="B15" t="s">
        <v>57</v>
      </c>
      <c r="C15" t="s">
        <v>58</v>
      </c>
      <c r="D15" s="9">
        <v>0.05</v>
      </c>
      <c r="E15" s="11">
        <f>D15*$B$2</f>
        <v>0.05</v>
      </c>
      <c r="F15" t="s">
        <v>25</v>
      </c>
      <c r="G15" s="4">
        <f>E15*10.5</f>
        <v>0.525</v>
      </c>
    </row>
    <row r="16">
      <c r="A16" t="s">
        <v>59</v>
      </c>
      <c r="B16" t="s">
        <v>60</v>
      </c>
      <c r="C16" t="s">
        <v>61</v>
      </c>
      <c r="D16" s="9">
        <v>0.39</v>
      </c>
      <c r="E16" s="11">
        <f>D16*$B$2</f>
        <v>0.39</v>
      </c>
      <c r="F16" t="s">
        <v>25</v>
      </c>
      <c r="G16" s="4">
        <f>E16*5.2</f>
        <v>2.028</v>
      </c>
    </row>
    <row r="17">
      <c r="A17" t="s">
        <v>62</v>
      </c>
      <c r="B17" t="s">
        <v>63</v>
      </c>
      <c r="C17" t="s">
        <v>64</v>
      </c>
      <c r="D17" s="9">
        <v>0.095</v>
      </c>
      <c r="E17" s="11">
        <f>D17*$B$2</f>
        <v>0.095</v>
      </c>
      <c r="F17" t="s">
        <v>39</v>
      </c>
      <c r="G17" s="4">
        <f>E17*6</f>
        <v>0.57</v>
      </c>
    </row>
    <row r="18">
      <c r="A18" t="s">
        <v>65</v>
      </c>
      <c r="B18" t="s">
        <v>66</v>
      </c>
      <c r="C18" t="s">
        <v>64</v>
      </c>
      <c r="D18" s="9">
        <v>0.27</v>
      </c>
      <c r="E18" s="11">
        <f>D18*$B$2</f>
        <v>0.27</v>
      </c>
      <c r="F18" t="s">
        <v>39</v>
      </c>
      <c r="G18" s="4">
        <f>E18*1.05</f>
        <v>0.2835</v>
      </c>
    </row>
    <row r="19">
      <c r="A19" t="s">
        <v>67</v>
      </c>
      <c r="B19" t="s">
        <v>68</v>
      </c>
      <c r="C19" t="s">
        <v>69</v>
      </c>
      <c r="D19" s="9">
        <v>0.02</v>
      </c>
      <c r="E19" s="11">
        <f>D19*$B$2</f>
        <v>0.02</v>
      </c>
      <c r="F19" t="s">
        <v>25</v>
      </c>
      <c r="G19" s="4">
        <f>E19*2.2</f>
        <v>0.044</v>
      </c>
    </row>
    <row r="20">
      <c r="A20" t="s">
        <v>70</v>
      </c>
      <c r="B20" t="s">
        <v>71</v>
      </c>
      <c r="C20" t="s">
        <v>72</v>
      </c>
      <c r="D20" s="9">
        <v>0.01</v>
      </c>
      <c r="E20" s="11">
        <f>D20*$B$2</f>
        <v>0.01</v>
      </c>
      <c r="F20" t="s">
        <v>25</v>
      </c>
      <c r="G20" s="4">
        <f>E20*0.35</f>
        <v>0.0035</v>
      </c>
    </row>
    <row r="21">
      <c r="A21" t="s">
        <v>73</v>
      </c>
      <c r="B21" t="s">
        <v>74</v>
      </c>
      <c r="C21" t="s">
        <v>75</v>
      </c>
      <c r="D21" s="9">
        <v>0.11</v>
      </c>
      <c r="E21" s="11">
        <f>D21*$B$2</f>
        <v>0.11</v>
      </c>
      <c r="F21" t="s">
        <v>25</v>
      </c>
      <c r="G21" s="4">
        <f>E21*0.82</f>
        <v>0.0902</v>
      </c>
    </row>
    <row r="22">
      <c r="A22" t="s">
        <v>76</v>
      </c>
      <c r="B22" t="s">
        <v>77</v>
      </c>
      <c r="C22" t="s">
        <v>75</v>
      </c>
      <c r="D22" s="9">
        <v>0.08</v>
      </c>
      <c r="E22" s="11">
        <f>D22*$B$2</f>
        <v>0.08</v>
      </c>
      <c r="F22" t="s">
        <v>25</v>
      </c>
      <c r="G22" s="4">
        <f>E22*1.05</f>
        <v>0.084</v>
      </c>
    </row>
    <row r="23">
      <c r="A23"/>
      <c r="B23"/>
      <c r="C23"/>
      <c r="D23"/>
      <c r="E23"/>
      <c r="F23" t="s" s="3">
        <v>78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0.9</v>
      </c>
      <c r="E2" t="s">
        <v>25</v>
      </c>
      <c r="F2" t="s">
        <v>84</v>
      </c>
    </row>
    <row r="3">
      <c r="A3">
        <v>1</v>
      </c>
      <c r="B3" t="s">
        <v>85</v>
      </c>
      <c r="C3" t="s">
        <v>86</v>
      </c>
      <c r="D3" s="11">
        <v>0.25</v>
      </c>
      <c r="E3" t="s">
        <v>25</v>
      </c>
      <c r="F3" t="s">
        <v>53</v>
      </c>
    </row>
    <row r="4">
      <c r="A4">
        <v>1</v>
      </c>
      <c r="B4" t="s">
        <v>87</v>
      </c>
      <c r="C4" t="s">
        <v>86</v>
      </c>
      <c r="D4" s="11">
        <v>0.25</v>
      </c>
      <c r="E4" t="s">
        <v>25</v>
      </c>
      <c r="F4" t="s">
        <v>53</v>
      </c>
    </row>
    <row r="5">
      <c r="A5">
        <v>1</v>
      </c>
      <c r="B5" t="s">
        <v>88</v>
      </c>
      <c r="C5" t="s">
        <v>86</v>
      </c>
      <c r="D5" s="11">
        <v>0.27</v>
      </c>
      <c r="E5" t="s">
        <v>39</v>
      </c>
      <c r="F5" t="s">
        <v>64</v>
      </c>
    </row>
    <row r="6">
      <c r="A6">
        <v>1</v>
      </c>
      <c r="B6" t="s">
        <v>89</v>
      </c>
      <c r="C6" t="s">
        <v>86</v>
      </c>
      <c r="D6" s="11">
        <v>0.025</v>
      </c>
      <c r="E6" t="s">
        <v>25</v>
      </c>
      <c r="F6" t="s">
        <v>61</v>
      </c>
    </row>
    <row r="7">
      <c r="A7">
        <v>1</v>
      </c>
      <c r="B7" t="s">
        <v>90</v>
      </c>
      <c r="C7" t="s">
        <v>86</v>
      </c>
      <c r="D7" s="11">
        <v>0.06</v>
      </c>
      <c r="E7" t="s">
        <v>25</v>
      </c>
      <c r="F7" t="s">
        <v>75</v>
      </c>
    </row>
    <row r="8">
      <c r="A8">
        <v>1</v>
      </c>
      <c r="B8" t="s">
        <v>91</v>
      </c>
      <c r="C8" t="s">
        <v>86</v>
      </c>
      <c r="D8" s="11">
        <v>0.02</v>
      </c>
      <c r="E8" t="s">
        <v>25</v>
      </c>
      <c r="F8" t="s">
        <v>69</v>
      </c>
    </row>
    <row r="9">
      <c r="A9">
        <v>1</v>
      </c>
      <c r="B9" t="s">
        <v>92</v>
      </c>
      <c r="C9" t="s">
        <v>86</v>
      </c>
      <c r="D9" s="11">
        <v>0.01</v>
      </c>
      <c r="E9" t="s">
        <v>25</v>
      </c>
      <c r="F9" t="s">
        <v>72</v>
      </c>
    </row>
    <row r="10">
      <c r="A10">
        <v>1</v>
      </c>
      <c r="B10" t="s">
        <v>93</v>
      </c>
      <c r="C10" t="s">
        <v>86</v>
      </c>
      <c r="D10" s="11">
        <v>0.01</v>
      </c>
      <c r="E10" t="s">
        <v>25</v>
      </c>
      <c r="F10" t="s">
        <v>45</v>
      </c>
    </row>
    <row r="11">
      <c r="A11">
        <v>1</v>
      </c>
      <c r="B11" t="s">
        <v>94</v>
      </c>
      <c r="C11" t="s">
        <v>86</v>
      </c>
      <c r="D11" s="11">
        <v>0.018</v>
      </c>
      <c r="E11" t="s">
        <v>25</v>
      </c>
      <c r="F11" t="s">
        <v>50</v>
      </c>
    </row>
    <row r="12">
      <c r="A12">
        <v>1</v>
      </c>
      <c r="B12" t="s">
        <v>89</v>
      </c>
      <c r="C12" t="s">
        <v>86</v>
      </c>
      <c r="D12" s="11">
        <v>0.01</v>
      </c>
      <c r="E12" t="s">
        <v>25</v>
      </c>
      <c r="F12" t="s">
        <v>61</v>
      </c>
    </row>
    <row r="13">
      <c r="A13">
        <v>1</v>
      </c>
      <c r="B13" t="s">
        <v>95</v>
      </c>
      <c r="C13" t="s">
        <v>83</v>
      </c>
      <c r="D13" s="11">
        <v>0.3</v>
      </c>
      <c r="E13" t="s">
        <v>25</v>
      </c>
      <c r="F13" t="s">
        <v>84</v>
      </c>
    </row>
    <row r="14">
      <c r="A14">
        <v>2</v>
      </c>
      <c r="B14" t="s">
        <v>96</v>
      </c>
      <c r="C14" t="s">
        <v>86</v>
      </c>
      <c r="D14" s="11">
        <v>0.3</v>
      </c>
      <c r="E14" t="s">
        <v>25</v>
      </c>
      <c r="F14" t="s">
        <v>61</v>
      </c>
    </row>
    <row r="15">
      <c r="A15">
        <v>1</v>
      </c>
      <c r="B15" t="s">
        <v>89</v>
      </c>
      <c r="C15" t="s">
        <v>86</v>
      </c>
      <c r="D15" s="11">
        <v>0.055</v>
      </c>
      <c r="E15" t="s">
        <v>25</v>
      </c>
      <c r="F15" t="s">
        <v>61</v>
      </c>
    </row>
    <row r="16">
      <c r="A16">
        <v>1</v>
      </c>
      <c r="B16" t="s">
        <v>97</v>
      </c>
      <c r="C16" t="s">
        <v>86</v>
      </c>
      <c r="D16" s="11">
        <v>0.05</v>
      </c>
      <c r="E16" t="s">
        <v>25</v>
      </c>
      <c r="F16" t="s">
        <v>58</v>
      </c>
    </row>
    <row r="17">
      <c r="A17">
        <v>1</v>
      </c>
      <c r="B17" t="s">
        <v>87</v>
      </c>
      <c r="C17" t="s">
        <v>86</v>
      </c>
      <c r="D17" s="11">
        <v>0.035</v>
      </c>
      <c r="E17" t="s">
        <v>25</v>
      </c>
      <c r="F17" t="s">
        <v>53</v>
      </c>
    </row>
    <row r="18">
      <c r="A18">
        <v>1</v>
      </c>
      <c r="B18" t="s">
        <v>98</v>
      </c>
      <c r="C18" t="s">
        <v>86</v>
      </c>
      <c r="D18" s="11">
        <v>0.08</v>
      </c>
      <c r="E18" t="s">
        <v>25</v>
      </c>
      <c r="F18" t="s">
        <v>75</v>
      </c>
    </row>
    <row r="19">
      <c r="A19">
        <v>1</v>
      </c>
      <c r="B19" t="s">
        <v>99</v>
      </c>
      <c r="C19" t="s">
        <v>83</v>
      </c>
      <c r="D19" s="11">
        <v>1.182</v>
      </c>
      <c r="E19" t="s">
        <v>35</v>
      </c>
      <c r="F19" t="s">
        <v>100</v>
      </c>
    </row>
    <row r="20">
      <c r="A20">
        <v>2</v>
      </c>
      <c r="B20" t="s">
        <v>101</v>
      </c>
      <c r="C20" t="s">
        <v>83</v>
      </c>
      <c r="D20" s="11">
        <v>0.065</v>
      </c>
      <c r="E20" t="s">
        <v>39</v>
      </c>
      <c r="F20" t="s">
        <v>100</v>
      </c>
    </row>
    <row r="21">
      <c r="A21">
        <v>3</v>
      </c>
      <c r="B21" t="s">
        <v>102</v>
      </c>
      <c r="C21" t="s">
        <v>86</v>
      </c>
      <c r="D21" s="11">
        <v>1.182</v>
      </c>
      <c r="E21" t="s">
        <v>35</v>
      </c>
      <c r="F21" t="s">
        <v>34</v>
      </c>
    </row>
    <row r="22">
      <c r="A22">
        <v>1</v>
      </c>
      <c r="B22" t="s">
        <v>103</v>
      </c>
      <c r="C22" t="s">
        <v>86</v>
      </c>
      <c r="D22" s="11">
        <v>0.15</v>
      </c>
      <c r="E22" t="s">
        <v>25</v>
      </c>
      <c r="F22" t="s">
        <v>42</v>
      </c>
    </row>
    <row r="23">
      <c r="A23">
        <v>1</v>
      </c>
      <c r="B23" t="s">
        <v>104</v>
      </c>
      <c r="C23" t="s">
        <v>86</v>
      </c>
      <c r="D23" s="11">
        <v>0.095</v>
      </c>
      <c r="E23" t="s">
        <v>39</v>
      </c>
      <c r="F23" t="s">
        <v>64</v>
      </c>
    </row>
    <row r="24">
      <c r="A24">
        <v>1</v>
      </c>
      <c r="B24" t="s">
        <v>105</v>
      </c>
      <c r="C24" t="s">
        <v>86</v>
      </c>
      <c r="D24" s="11">
        <v>0.04</v>
      </c>
      <c r="E24" t="s">
        <v>25</v>
      </c>
      <c r="F24" t="s">
        <v>45</v>
      </c>
    </row>
    <row r="25">
      <c r="A25">
        <v>1</v>
      </c>
      <c r="B25" t="s">
        <v>106</v>
      </c>
      <c r="C25" t="s">
        <v>83</v>
      </c>
      <c r="D25" s="11">
        <v>0.15</v>
      </c>
      <c r="E25" t="s">
        <v>25</v>
      </c>
      <c r="F25" t="s">
        <v>84</v>
      </c>
    </row>
    <row r="26">
      <c r="A26">
        <v>2</v>
      </c>
      <c r="B26" t="s">
        <v>107</v>
      </c>
      <c r="C26" t="s">
        <v>86</v>
      </c>
      <c r="D26" s="11">
        <v>0.1</v>
      </c>
      <c r="E26" t="s">
        <v>39</v>
      </c>
      <c r="F26" t="s">
        <v>38</v>
      </c>
    </row>
    <row r="27">
      <c r="A27">
        <v>2</v>
      </c>
      <c r="B27" t="s">
        <v>108</v>
      </c>
      <c r="C27" t="s">
        <v>86</v>
      </c>
      <c r="D27" s="11">
        <v>0.05</v>
      </c>
      <c r="E27" t="s">
        <v>25</v>
      </c>
      <c r="F27" t="s">
        <v>75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>
        <v>1</v>
      </c>
      <c r="C2" t="s">
        <v>115</v>
      </c>
      <c r="D2" t="s" s="14">
        <v>116</v>
      </c>
      <c r="E2" t="s" s="14">
        <v>117</v>
      </c>
      <c r="F2" t="s">
        <v>118</v>
      </c>
    </row>
    <row r="3">
      <c r="A3" t="s">
        <v>2</v>
      </c>
      <c r="B3">
        <v>2</v>
      </c>
      <c r="C3" t="s">
        <v>119</v>
      </c>
      <c r="D3" t="s" s="14">
        <v>120</v>
      </c>
      <c r="E3" t="s" s="14"/>
      <c r="F3"/>
    </row>
    <row r="4">
      <c r="A4" t="s">
        <v>2</v>
      </c>
      <c r="B4">
        <v>3</v>
      </c>
      <c r="C4" t="s">
        <v>121</v>
      </c>
      <c r="D4" t="s" s="14">
        <v>122</v>
      </c>
      <c r="E4" t="s" s="14"/>
      <c r="F4" t="s">
        <v>123</v>
      </c>
    </row>
    <row r="5">
      <c r="A5" t="s">
        <v>2</v>
      </c>
      <c r="B5">
        <v>4</v>
      </c>
      <c r="C5" t="s">
        <v>124</v>
      </c>
      <c r="D5" t="s" s="14">
        <v>125</v>
      </c>
      <c r="E5" t="s" s="14"/>
      <c r="F5" t="s">
        <v>126</v>
      </c>
    </row>
    <row r="6">
      <c r="A6" t="s">
        <v>2</v>
      </c>
      <c r="B6">
        <v>5</v>
      </c>
      <c r="C6" t="s">
        <v>127</v>
      </c>
      <c r="D6" t="s" s="14">
        <v>128</v>
      </c>
      <c r="E6" t="s" s="14"/>
      <c r="F6" t="s">
        <v>129</v>
      </c>
    </row>
    <row r="7">
      <c r="A7" t="s">
        <v>2</v>
      </c>
      <c r="B7">
        <v>6</v>
      </c>
      <c r="C7" t="s">
        <v>130</v>
      </c>
      <c r="D7" t="s" s="14">
        <v>131</v>
      </c>
      <c r="E7" t="s" s="14"/>
      <c r="F7"/>
    </row>
    <row r="8">
      <c r="A8" t="s">
        <v>2</v>
      </c>
      <c r="B8">
        <v>7</v>
      </c>
      <c r="C8" t="s">
        <v>132</v>
      </c>
      <c r="D8" t="s" s="14">
        <v>133</v>
      </c>
      <c r="E8" t="s" s="14"/>
      <c r="F8" t="s">
        <v>118</v>
      </c>
    </row>
    <row r="9">
      <c r="A9" t="s">
        <v>2</v>
      </c>
      <c r="B9">
        <v>8</v>
      </c>
      <c r="C9" t="s">
        <v>134</v>
      </c>
      <c r="D9" t="s" s="14">
        <v>135</v>
      </c>
      <c r="E9" t="s" s="14"/>
      <c r="F9" t="s">
        <v>118</v>
      </c>
    </row>
    <row r="10">
      <c r="A10" t="s">
        <v>2</v>
      </c>
      <c r="B10">
        <v>9</v>
      </c>
      <c r="C10"/>
      <c r="D10" t="s" s="14">
        <v>136</v>
      </c>
      <c r="E10" t="s" s="14"/>
      <c r="F10"/>
    </row>
    <row r="11">
      <c r="A11" t="s">
        <v>2</v>
      </c>
      <c r="B11">
        <v>10</v>
      </c>
      <c r="C11" t="s">
        <v>137</v>
      </c>
      <c r="D11" t="s" s="14">
        <v>138</v>
      </c>
      <c r="E11" t="s" s="14"/>
      <c r="F11" t="s">
        <v>139</v>
      </c>
    </row>
    <row r="12">
      <c r="A12" t="s">
        <v>2</v>
      </c>
      <c r="B12">
        <v>11</v>
      </c>
      <c r="C12" t="s">
        <v>140</v>
      </c>
      <c r="D12" t="s" s="14">
        <v>141</v>
      </c>
      <c r="E12" t="s" s="14">
        <v>142</v>
      </c>
      <c r="F12" t="s">
        <v>143</v>
      </c>
    </row>
    <row r="13">
      <c r="A13" t="s">
        <v>2</v>
      </c>
      <c r="B13">
        <v>12</v>
      </c>
      <c r="C13" t="s">
        <v>144</v>
      </c>
      <c r="D13" t="s" s="14">
        <v>145</v>
      </c>
      <c r="E13" t="s" s="14"/>
      <c r="F13"/>
    </row>
    <row r="14">
      <c r="A14" t="s">
        <v>146</v>
      </c>
      <c r="B14">
        <v>1</v>
      </c>
      <c r="C14" t="s">
        <v>147</v>
      </c>
      <c r="D14" t="s" s="14">
        <v>148</v>
      </c>
      <c r="E14" t="s" s="14"/>
      <c r="F14" t="s">
        <v>149</v>
      </c>
    </row>
    <row r="15">
      <c r="A15" t="s">
        <v>146</v>
      </c>
      <c r="B15">
        <v>2</v>
      </c>
      <c r="C15" t="s">
        <v>134</v>
      </c>
      <c r="D15" t="s" s="14">
        <v>150</v>
      </c>
      <c r="E15" t="s" s="14"/>
      <c r="F15"/>
    </row>
    <row r="16">
      <c r="A16" t="s">
        <v>146</v>
      </c>
      <c r="B16">
        <v>3</v>
      </c>
      <c r="C16" t="s">
        <v>134</v>
      </c>
      <c r="D16" t="s" s="14">
        <v>151</v>
      </c>
      <c r="E16" t="s" s="14"/>
      <c r="F16"/>
    </row>
    <row r="17">
      <c r="A17" t="s">
        <v>146</v>
      </c>
      <c r="B17">
        <v>4</v>
      </c>
      <c r="C17"/>
      <c r="D17" t="s" s="14">
        <v>152</v>
      </c>
      <c r="E17" t="s" s="14"/>
      <c r="F17" t="s">
        <v>123</v>
      </c>
    </row>
    <row r="18">
      <c r="A18" t="s">
        <v>153</v>
      </c>
      <c r="B18">
        <v>1</v>
      </c>
      <c r="C18" t="s">
        <v>154</v>
      </c>
      <c r="D18" t="s" s="14">
        <v>155</v>
      </c>
      <c r="E18" t="s" s="14"/>
      <c r="F18" t="s">
        <v>156</v>
      </c>
    </row>
    <row r="19">
      <c r="A19" t="s">
        <v>153</v>
      </c>
      <c r="B19">
        <v>2</v>
      </c>
      <c r="C19" t="s">
        <v>157</v>
      </c>
      <c r="D19" t="s" s="14">
        <v>158</v>
      </c>
      <c r="E19" t="s" s="14"/>
      <c r="F19" t="s">
        <v>123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159</v>
      </c>
      <c r="B1"/>
      <c r="C1"/>
      <c r="D1"/>
    </row>
    <row r="2">
      <c r="A2" t="str" s="15">
        <f>"FER-ECRINFEUIL · BOU.PAINS_VIENNOIS · référence : "&amp;Besoins!B3&amp;" "&amp;Besoins!C3&amp;" · multiplicateur réglable sur la feuille ""Besoins"""</f>
        <v>FER-ECRINFEUIL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160</v>
      </c>
      <c r="B4"/>
      <c r="C4"/>
      <c r="D4"/>
    </row>
    <row r="5">
      <c r="A5" t="s" s="17">
        <v>161</v>
      </c>
      <c r="B5" t="str" s="14">
        <f>"[FRASER] "&amp;Procedure!D2</f>
        <v>[FRASER] Frasez la pâte nature (farines, lait, beurre, sucre, levure, sel), pétrissez rapide.</v>
      </c>
      <c r="C5"/>
      <c r="D5"/>
    </row>
    <row r="6">
      <c r="A6"/>
      <c r="B6" t="str">
        <f>Besoins!B13</f>
        <v>Farine de gruau T45 (force boulangère)</v>
      </c>
      <c r="C6" s="11">
        <f>Besoins!E13</f>
        <v>0.25</v>
      </c>
      <c r="D6" t="str">
        <f>Besoins!F13</f>
        <v>kg</v>
      </c>
    </row>
    <row r="7">
      <c r="A7"/>
      <c r="B7" t="s">
        <v>162</v>
      </c>
      <c r="C7" s="11">
        <f>'Besoins'!$B$2*0.25</f>
        <v>0.25</v>
      </c>
      <c r="D7" t="s">
        <v>25</v>
      </c>
    </row>
    <row r="8">
      <c r="A8"/>
      <c r="B8" t="str">
        <f>Besoins!B18</f>
        <v>Lait entier UHT 3,5% MG brique 1L</v>
      </c>
      <c r="C8" s="11">
        <f>Besoins!E18</f>
        <v>0.27</v>
      </c>
      <c r="D8" t="str">
        <f>Besoins!F18</f>
        <v>lt</v>
      </c>
    </row>
    <row r="9">
      <c r="A9"/>
      <c r="B9" t="s">
        <v>163</v>
      </c>
      <c r="C9" s="11">
        <f>'Besoins'!$B$2*0.025</f>
        <v>0.025</v>
      </c>
      <c r="D9" t="s">
        <v>25</v>
      </c>
    </row>
    <row r="10">
      <c r="A10"/>
      <c r="B10" t="s">
        <v>164</v>
      </c>
      <c r="C10" s="11">
        <f>'Besoins'!$B$2*0.06</f>
        <v>0.06</v>
      </c>
      <c r="D10" t="s">
        <v>25</v>
      </c>
    </row>
    <row r="11">
      <c r="A11"/>
      <c r="B11" t="str">
        <f>Besoins!B19</f>
        <v>Levure fraîche de boulanger</v>
      </c>
      <c r="C11" s="11">
        <f>Besoins!E19</f>
        <v>0.02</v>
      </c>
      <c r="D11" t="str">
        <f>Besoins!F19</f>
        <v>kg</v>
      </c>
    </row>
    <row r="12">
      <c r="A12"/>
      <c r="B12" t="str">
        <f>Besoins!B20</f>
        <v>Sel fin de cuisine</v>
      </c>
      <c r="C12" s="11">
        <f>Besoins!E20</f>
        <v>0.01</v>
      </c>
      <c r="D12" t="str">
        <f>Besoins!F20</f>
        <v>kg</v>
      </c>
    </row>
    <row r="13">
      <c r="A13"/>
      <c r="B13" t="str" s="18">
        <f>"ℹ "&amp;Procedure!E2</f>
        <v>ℹ</v>
      </c>
      <c r="C13"/>
      <c r="D13"/>
    </row>
    <row r="14">
      <c r="A14" t="s" s="17">
        <v>165</v>
      </c>
      <c r="B14" t="str" s="14">
        <f>"[DIVISER] "&amp;Procedure!D3</f>
        <v>[DIVISER] Divisez en 4 pâtons égaux : deux nature, un additionné de pâte de noisette et cacao, le dernier de cacao et beurre.</v>
      </c>
      <c r="C14"/>
      <c r="D14"/>
    </row>
    <row r="15">
      <c r="A15"/>
      <c r="B15" t="str">
        <f>Besoins!B11</f>
        <v>Pâte de noisette pure</v>
      </c>
      <c r="C15" s="11">
        <f>Besoins!E11</f>
        <v>0.01</v>
      </c>
      <c r="D15" t="str">
        <f>Besoins!F11</f>
        <v>kg</v>
      </c>
    </row>
    <row r="16">
      <c r="A16"/>
      <c r="B16" t="str">
        <f>Besoins!B12</f>
        <v>Cacao alcalinisé (Van Houten type)</v>
      </c>
      <c r="C16" s="11">
        <f>Besoins!E12</f>
        <v>0.018</v>
      </c>
      <c r="D16" t="str">
        <f>Besoins!F12</f>
        <v>kg</v>
      </c>
    </row>
    <row r="17">
      <c r="A17"/>
      <c r="B17" t="s">
        <v>163</v>
      </c>
      <c r="C17" s="11">
        <f>'Besoins'!$B$2*0.01</f>
        <v>0.01</v>
      </c>
      <c r="D17" t="s">
        <v>25</v>
      </c>
    </row>
    <row r="18">
      <c r="A18" t="s" s="17">
        <v>166</v>
      </c>
      <c r="B18" t="str" s="14">
        <f>"[FILMER] "&amp;Procedure!D4</f>
        <v>[FILMER] Aplatissez chaque pâton, repliez, filmez, pointez.</v>
      </c>
      <c r="C18"/>
      <c r="D18"/>
    </row>
    <row r="19">
      <c r="A19" t="s" s="17">
        <v>167</v>
      </c>
      <c r="B19" t="str" s="14">
        <f>"[ABAISSER] "&amp;Procedure!D5</f>
        <v>[ABAISSER] Abaissez les quatre pâtons, congelez.</v>
      </c>
      <c r="C19"/>
      <c r="D19"/>
    </row>
    <row r="20">
      <c r="A20" t="s" s="17">
        <v>168</v>
      </c>
      <c r="B20" t="str" s="14">
        <f>"[TOURER] "&amp;Procedure!D6</f>
        <v>[TOURER] Tourez chaque pâton avec un morceau du beurre de tourage, congelez entre chaque tour.</v>
      </c>
      <c r="C20"/>
      <c r="D20"/>
    </row>
    <row r="21">
      <c r="A21"/>
      <c r="B21" t="s">
        <v>169</v>
      </c>
      <c r="C21" s="11">
        <f>'Besoins'!$B$2*0.3</f>
        <v>0.3</v>
      </c>
      <c r="D21" t="s">
        <v>25</v>
      </c>
    </row>
    <row r="22">
      <c r="A22" t="s" s="17">
        <v>170</v>
      </c>
      <c r="B22" t="str" s="14">
        <f>"[FONCER] "&amp;Procedure!D7</f>
        <v>[FONCER] Foncez la pâte nature humidifiée de bandes des trois autres pâtes en alternant les couleurs, abaissez fin, foncez les cercles graissés.</v>
      </c>
      <c r="C22"/>
      <c r="D22"/>
    </row>
    <row r="23">
      <c r="A23"/>
      <c r="B23" t="str">
        <f>Besoins!B11</f>
        <v>Pâte de noisette pure</v>
      </c>
      <c r="C23" s="11">
        <f>Besoins!E11</f>
        <v>0.01</v>
      </c>
      <c r="D23" t="str">
        <f>Besoins!F11</f>
        <v>kg</v>
      </c>
    </row>
    <row r="24">
      <c r="A24" t="s" s="17">
        <v>171</v>
      </c>
      <c r="B24" t="str" s="14">
        <f>"[CHAUFFER] "&amp;Procedure!D8</f>
        <v>[CHAUFFER] Ganache : chauffez la crème, versez sur le chocolat, ajoutez le grué de cacao.</v>
      </c>
      <c r="C24"/>
      <c r="D24"/>
    </row>
    <row r="25">
      <c r="A25"/>
      <c r="B25" t="str">
        <f>Besoins!B17</f>
        <v>Crème liquide entière 35% MG UHT</v>
      </c>
      <c r="C25" s="11">
        <f>Besoins!E17</f>
        <v>0.095</v>
      </c>
      <c r="D25" t="str">
        <f>Besoins!F17</f>
        <v>lt</v>
      </c>
    </row>
    <row r="26">
      <c r="A26"/>
      <c r="B26" t="str">
        <f>Besoins!B9</f>
        <v>Couverture noir 70% cacao</v>
      </c>
      <c r="C26" s="11">
        <f>Besoins!E9</f>
        <v>0.15</v>
      </c>
      <c r="D26" t="str">
        <f>Besoins!F9</f>
        <v>kg</v>
      </c>
    </row>
    <row r="27">
      <c r="A27"/>
      <c r="B27" t="str">
        <f>Besoins!B10</f>
        <v>Grué de cacao torréfié — à réactualiser</v>
      </c>
      <c r="C27" s="11">
        <f>Besoins!E10</f>
        <v>0.04</v>
      </c>
      <c r="D27" t="str">
        <f>Besoins!F10</f>
        <v>kg</v>
      </c>
    </row>
    <row r="28">
      <c r="A28" t="s" s="17">
        <v>172</v>
      </c>
      <c r="B28" t="str" s="14">
        <f>"[BEURRER] "&amp;Procedure!D9</f>
        <v>[BEURRER] Financier : beurre noisette refroidi, mélangez poudre de noisettes, farine et sucre glace, incorporez les blancs d'œufs puis le beurre, en poche.</v>
      </c>
      <c r="C28"/>
      <c r="D28"/>
    </row>
    <row r="29">
      <c r="A29"/>
      <c r="B29" t="s">
        <v>163</v>
      </c>
      <c r="C29" s="11">
        <f>'Besoins'!$B$2*0.055</f>
        <v>0.055</v>
      </c>
      <c r="D29" t="s">
        <v>25</v>
      </c>
    </row>
    <row r="30">
      <c r="A30"/>
      <c r="B30" t="str">
        <f>Besoins!B15</f>
        <v>Poudre de noisette</v>
      </c>
      <c r="C30" s="11">
        <f>Besoins!E15</f>
        <v>0.05</v>
      </c>
      <c r="D30" t="str">
        <f>Besoins!F15</f>
        <v>kg</v>
      </c>
    </row>
    <row r="31">
      <c r="A31"/>
      <c r="B31" t="s">
        <v>162</v>
      </c>
      <c r="C31" s="11">
        <f>'Besoins'!$B$2*0.035</f>
        <v>0.035</v>
      </c>
      <c r="D31" t="s">
        <v>25</v>
      </c>
    </row>
    <row r="32">
      <c r="A32"/>
      <c r="B32" t="str">
        <f>Besoins!B22</f>
        <v>Sucre glace tamisé</v>
      </c>
      <c r="C32" s="11">
        <f>Besoins!E22</f>
        <v>0.08</v>
      </c>
      <c r="D32" t="str">
        <f>Besoins!F22</f>
        <v>kg</v>
      </c>
    </row>
    <row r="33">
      <c r="A33"/>
      <c r="B33" t="s">
        <v>173</v>
      </c>
      <c r="C33" s="11">
        <f>'Besoins'!$B$2*1.182</f>
        <v>1.182</v>
      </c>
      <c r="D33" t="s">
        <v>35</v>
      </c>
    </row>
    <row r="34">
      <c r="A34" t="s" s="17">
        <v>174</v>
      </c>
      <c r="B34" t="str" s="14">
        <f>Procedure!D10</f>
        <v>Répartissez ganache puis financier dans chaque fond, couvrez de disques de pâte multicolore.</v>
      </c>
      <c r="C34"/>
      <c r="D34"/>
    </row>
    <row r="35">
      <c r="A35"/>
      <c r="B35" t="str">
        <f>Besoins!B11</f>
        <v>Pâte de noisette pure</v>
      </c>
      <c r="C35" s="11">
        <f>Besoins!E11</f>
        <v>0.01</v>
      </c>
      <c r="D35" t="str">
        <f>Besoins!F11</f>
        <v>kg</v>
      </c>
    </row>
    <row r="36">
      <c r="A36" t="s" s="17">
        <v>175</v>
      </c>
      <c r="B36" t="str" s="14">
        <f>"[APPRÊTER] "&amp;Procedure!D11</f>
        <v>[APPRÊTER] Apprêt à température ambiante.</v>
      </c>
      <c r="C36"/>
      <c r="D36"/>
    </row>
    <row r="37">
      <c r="A37" t="s" s="17">
        <v>176</v>
      </c>
      <c r="B37" t="str" s="14">
        <f>"[COUVRIR] "&amp;Procedure!D12</f>
        <v>[COUVRIR] Couvrez de papier sulfurisé et plaque, enfournez four ventilé.</v>
      </c>
      <c r="C37"/>
      <c r="D37"/>
    </row>
    <row r="38">
      <c r="A38"/>
      <c r="B38" t="str" s="18">
        <f>"ℹ "&amp;Procedure!E12</f>
        <v>ℹ</v>
      </c>
      <c r="C38"/>
      <c r="D38"/>
    </row>
    <row r="39">
      <c r="A39" t="s" s="17">
        <v>177</v>
      </c>
      <c r="B39" t="str" s="14">
        <f>"[BADIGEONNER] "&amp;Procedure!D13</f>
        <v>[BADIGEONNER] Badigeonnez de sirop à la sortie.</v>
      </c>
      <c r="C39"/>
      <c r="D39"/>
    </row>
    <row r="40">
      <c r="A40"/>
      <c r="B40" t="s">
        <v>178</v>
      </c>
      <c r="C40" s="11">
        <f>'Besoins'!$B$2*0.15</f>
        <v>0.15</v>
      </c>
      <c r="D40" t="s">
        <v>25</v>
      </c>
    </row>
    <row r="41">
      <c r="A41"/>
      <c r="B41"/>
      <c r="C41"/>
      <c r="D41"/>
    </row>
    <row r="42">
      <c r="A42" t="s" s="16">
        <v>179</v>
      </c>
      <c r="B42"/>
      <c r="C42"/>
      <c r="D42"/>
    </row>
    <row r="43">
      <c r="A43" t="s" s="17">
        <v>161</v>
      </c>
      <c r="B43" t="str" s="14">
        <f>"[PLIER] "&amp;Procedure!D14</f>
        <v>[PLIER] Plier une feuille de papier cuisson 40×30cm en deux dans la longueur puis en trois pour marquer les plis (rectangle 20×10cm), déplier.</v>
      </c>
      <c r="C43"/>
      <c r="D43"/>
    </row>
    <row r="44">
      <c r="A44" t="s" s="17">
        <v>165</v>
      </c>
      <c r="B44" t="str" s="14">
        <f>"[BEURRER] "&amp;Procedure!D15</f>
        <v>[BEURRER] Poser le beurre (150g) au centre d'un des rectangles, fariner légèrement, taper au rouleau pour l'aplatir jusqu'aux marquages sans dépasser.</v>
      </c>
      <c r="C44"/>
      <c r="D44"/>
    </row>
    <row r="45">
      <c r="A45"/>
      <c r="B45" t="s">
        <v>163</v>
      </c>
      <c r="C45" s="11">
        <f>'Besoins'!$B$2*0.3</f>
        <v>0.3</v>
      </c>
      <c r="D45" t="s">
        <v>25</v>
      </c>
    </row>
    <row r="46">
      <c r="A46" t="s" s="17">
        <v>166</v>
      </c>
      <c r="B46" t="str" s="14">
        <f>"[BEURRER] "&amp;Procedure!D16</f>
        <v>[BEURRER] Replier la feuille sur le beurre en suivant les marquages, égaliser l'épaisseur au rouleau dans l'enveloppe de papier.</v>
      </c>
      <c r="C46"/>
      <c r="D46"/>
    </row>
    <row r="47">
      <c r="A47"/>
      <c r="B47" t="s">
        <v>163</v>
      </c>
      <c r="C47" s="11">
        <f>'Besoins'!$B$2*0.3</f>
        <v>0.3</v>
      </c>
      <c r="D47" t="s">
        <v>25</v>
      </c>
    </row>
    <row r="48">
      <c r="A48" t="s" s="17">
        <v>167</v>
      </c>
      <c r="B48" t="str" s="14">
        <f>Procedure!D17</f>
        <v>Réfrigérer avant utilisation.</v>
      </c>
      <c r="C48"/>
      <c r="D48"/>
    </row>
    <row r="49">
      <c r="A49"/>
      <c r="B49"/>
      <c r="C49"/>
      <c r="D49"/>
    </row>
    <row r="50">
      <c r="A50" t="s" s="16">
        <v>180</v>
      </c>
      <c r="B50"/>
      <c r="C50"/>
      <c r="D50"/>
    </row>
    <row r="51">
      <c r="A51" t="s" s="17">
        <v>161</v>
      </c>
      <c r="B51" t="str" s="14">
        <f>"[PORTER] "&amp;Procedure!D18</f>
        <v>[PORTER] Portez à ébullition l'eau (250g) avec le sucre (125g).</v>
      </c>
      <c r="C51"/>
      <c r="D51"/>
    </row>
    <row r="52">
      <c r="A52"/>
      <c r="B52" t="str">
        <f>Besoins!B8</f>
        <v>Eau (robinet - moy. France 2026)</v>
      </c>
      <c r="C52" s="11">
        <f>Besoins!E8</f>
        <v>0.1</v>
      </c>
      <c r="D52" t="str">
        <f>Besoins!F8</f>
        <v>lt</v>
      </c>
    </row>
    <row r="53">
      <c r="A53"/>
      <c r="B53" t="s">
        <v>164</v>
      </c>
      <c r="C53" s="11">
        <f>'Besoins'!$B$2*0.05</f>
        <v>0.05</v>
      </c>
      <c r="D53" t="s">
        <v>25</v>
      </c>
    </row>
    <row r="54">
      <c r="A54" t="s" s="17">
        <v>165</v>
      </c>
      <c r="B54" t="str" s="14">
        <f>"[REFROIDIR] "&amp;Procedure!D19</f>
        <v>[REFROIDIR] Laissez refroidir avant utilisation (badigeonnage au pinceau à la sortie du four).</v>
      </c>
      <c r="C54"/>
      <c r="D54"/>
    </row>
    <row r="55">
      <c r="A55"/>
      <c r="B55"/>
      <c r="C55"/>
      <c r="D55"/>
    </row>
    <row r="56">
      <c r="A56" t="s" s="19">
        <v>22</v>
      </c>
      <c r="B56"/>
      <c r="C56"/>
      <c r="D56"/>
    </row>
  </sheetData>
  <sheetProtection sheet="1"/>
  <mergeCells count="26">
    <mergeCell ref="A1:D1"/>
    <mergeCell ref="A2:D2"/>
    <mergeCell ref="A4:D4"/>
    <mergeCell ref="B5:D5"/>
    <mergeCell ref="B13:D13"/>
    <mergeCell ref="B14:D14"/>
    <mergeCell ref="B18:D18"/>
    <mergeCell ref="B19:D19"/>
    <mergeCell ref="B20:D20"/>
    <mergeCell ref="B22:D22"/>
    <mergeCell ref="B24:D24"/>
    <mergeCell ref="B28:D28"/>
    <mergeCell ref="B34:D34"/>
    <mergeCell ref="B36:D36"/>
    <mergeCell ref="B37:D37"/>
    <mergeCell ref="B38:D38"/>
    <mergeCell ref="B39:D39"/>
    <mergeCell ref="A42:D42"/>
    <mergeCell ref="B43:D43"/>
    <mergeCell ref="B44:D44"/>
    <mergeCell ref="B46:D46"/>
    <mergeCell ref="B48:D48"/>
    <mergeCell ref="A50:D50"/>
    <mergeCell ref="B51:D51"/>
    <mergeCell ref="B54:D54"/>
    <mergeCell ref="A56:D5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2026-09-15T13:22:30Z</dcterms:created>
  <dc:title>Écrin feuilleté aux noisettes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2026-09-15T13:22:30Z</dcterms:modified>
  <cp:revision>1</cp:revision>
</cp:coreProperties>
</file>