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<sst xmlns="http://schemas.openxmlformats.org/spreadsheetml/2006/main" count="138" uniqueCount="138">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</sst>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0.23</v>
      </c>
      <c r="E7" s="11">
        <f>D7*$B$2</f>
        <v>0.23</v>
      </c>
      <c r="F7" t="s">
        <v>35</v>
      </c>
      <c r="G7" s="4">
        <f>E7*0.0043</f>
        <v>0.000989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E8*14.8</f>
        <v>2.22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42</v>
      </c>
      <c r="B10" t="s">
        <v>43</v>
      </c>
      <c r="C10" t="s">
        <v>41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44</v>
      </c>
      <c r="B11" t="s">
        <v>45</v>
      </c>
      <c r="C11" t="s">
        <v>46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47</v>
      </c>
      <c r="B12" t="s">
        <v>48</v>
      </c>
      <c r="C12" t="s">
        <v>49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50</v>
      </c>
      <c r="B13" t="s">
        <v>51</v>
      </c>
      <c r="C13" t="s">
        <v>49</v>
      </c>
      <c r="D13" s="9">
        <v>0.01</v>
      </c>
      <c r="E13" s="11">
        <f>D13*$B$2</f>
        <v>0.01</v>
      </c>
      <c r="F13" t="s">
        <v>35</v>
      </c>
      <c r="G13" s="4">
        <f>E13*1.05</f>
        <v>0.0105</v>
      </c>
    </row>
    <row r="14">
      <c r="A14" t="s">
        <v>52</v>
      </c>
      <c r="B14" t="s">
        <v>53</v>
      </c>
      <c r="C14" t="s">
        <v>54</v>
      </c>
      <c r="D14" s="9">
        <v>0.025</v>
      </c>
      <c r="E14" s="11">
        <f>D14*$B$2</f>
        <v>0.025</v>
      </c>
      <c r="F14" t="s">
        <v>25</v>
      </c>
      <c r="G14" s="4">
        <f>E14*2.2</f>
        <v>0.055</v>
      </c>
    </row>
    <row r="15">
      <c r="A15" t="s" s="12">
        <v>55</v>
      </c>
      <c r="B15" t="s">
        <v>56</v>
      </c>
      <c r="C15" t="s">
        <v>57</v>
      </c>
      <c r="D15" s="9">
        <v>2.5</v>
      </c>
      <c r="E15" s="11">
        <f>D15*$B$2</f>
        <v>2.5</v>
      </c>
      <c r="F15" t="s">
        <v>58</v>
      </c>
      <c r="G15" s="4">
        <f>E15*0.27</f>
        <v>0.675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41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75</v>
      </c>
      <c r="C5" t="s">
        <v>70</v>
      </c>
      <c r="D5" s="11">
        <v>1</v>
      </c>
      <c r="E5" t="s">
        <v>58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35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58</v>
      </c>
      <c r="F7" t="s">
        <v>57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35</v>
      </c>
      <c r="F8" t="s">
        <v>34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49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54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46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38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58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35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58</v>
      </c>
      <c r="F18" t="s">
        <v>57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58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35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58</v>
      </c>
      <c r="F21" t="s">
        <v>57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35</v>
      </c>
      <c r="F2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128</v>
      </c>
      <c r="C8" s="11">
        <f>'Besoins'!$B$2*1</f>
        <v>1</v>
      </c>
      <c r="D8" t="s">
        <v>58</v>
      </c>
    </row>
    <row r="9">
      <c r="A9"/>
      <c r="B9" t="str">
        <f>Besoins!B7</f>
        <v>Eau (robinet - moy. France 2026)</v>
      </c>
      <c r="C9" s="11">
        <f>Besoins!E7</f>
        <v>0.23</v>
      </c>
      <c r="D9" t="str">
        <f>Besoins!F7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Besoins!B14</f>
        <v>Levure fraîche de boulanger</v>
      </c>
      <c r="C12" s="11">
        <f>Besoins!E14</f>
        <v>0.025</v>
      </c>
      <c r="D12" t="str">
        <f>Besoins!F14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>
        <f>Besoins!B8</f>
        <v>Couverture noir 70% cacao</v>
      </c>
      <c r="C17" s="11">
        <f>Besoins!E8</f>
        <v>0.15</v>
      </c>
      <c r="D17" t="str">
        <f>Besoins!F8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58</v>
      </c>
    </row>
    <row r="29">
      <c r="A29"/>
      <c r="B29" t="s">
        <v>137</v>
      </c>
      <c r="C29" s="11">
        <f>'Besoins'!$B$2*1</f>
        <v>1</v>
      </c>
      <c r="D29" t="s">
        <v>58</v>
      </c>
    </row>
    <row r="30">
      <c r="A30"/>
      <c r="B30" t="str">
        <f>Besoins!B13</f>
        <v>Lait entier UHT 3,5% MG brique 1L</v>
      </c>
      <c r="C30" s="11">
        <f>Besoins!E13</f>
        <v>0.01</v>
      </c>
      <c r="D30" t="str">
        <f>Besoins!F13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