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anettone au chocolat (Ferrandi" sheetId="1" r:id="rId1"/>
    <sheet name="Levain dur / levain ferme (rafr" sheetId="2" r:id="rId2"/>
    <sheet name="Levain chef (Ferrandi)" sheetId="3" r:id="rId3"/>
  </sheets>
</workbook>
</file>

<file path=xl/sharedStrings.xml><?xml version="1.0" encoding="utf-8"?>
<sst xmlns="http://schemas.openxmlformats.org/spreadsheetml/2006/main" count="70" uniqueCount="70">
  <si>
    <t>Panettone au chocolat (Ferrandi)</t>
  </si>
  <si>
    <t>Annotations</t>
  </si>
  <si>
    <t>Quantité souhaitée</t>
  </si>
  <si>
    <t>kg</t>
  </si>
  <si>
    <t>référence : 0,9 kg</t>
  </si>
  <si>
    <t>Panettone au chocolat (Ferrandi)  FER-PANETTONE</t>
  </si>
  <si>
    <t>Ingrédients</t>
  </si>
  <si>
    <t xml:space="preserve">    Raisins secs blonds sultanines</t>
  </si>
  <si>
    <t xml:space="preserve">    CERNEAUX DE NOIX</t>
  </si>
  <si>
    <t xml:space="preserve">    Cranberries séchées sucrées</t>
  </si>
  <si>
    <t xml:space="preserve">    Rhum blanc (pâtisserie)</t>
  </si>
  <si>
    <t>lt</t>
  </si>
  <si>
    <t xml:space="preserve">    Levain dur / levain ferme (rafraîchi, Ferrandi) — voir l'onglet "Levain dur / levain ferme (rafr"</t>
  </si>
  <si>
    <t xml:space="preserve">    Eau (robinet - moy. France 2026)</t>
  </si>
  <si>
    <t xml:space="preserve">    Sucre blanc cristal sac 25 kg</t>
  </si>
  <si>
    <t xml:space="preserve">    Farine de gruau T45 (force boulangère)</t>
  </si>
  <si>
    <t xml:space="preserve">    Lait entier UHT 3,5% MG brique 1L</t>
  </si>
  <si>
    <t xml:space="preserve">    Sel fin de cuisine</t>
  </si>
  <si>
    <t xml:space="preserve">    Levure fraîche de boulanger</t>
  </si>
  <si>
    <t xml:space="preserve">    OEUF (P) (conv.)</t>
  </si>
  <si>
    <t>pc</t>
  </si>
  <si>
    <t xml:space="preserve">    Beurre doux 82% MG plaquette</t>
  </si>
  <si>
    <t xml:space="preserve">    Poudre de noisette</t>
  </si>
  <si>
    <t xml:space="preserve">    Amandes effilées</t>
  </si>
  <si>
    <t xml:space="preserve">    Sucre glace tamisé</t>
  </si>
  <si>
    <t>1.</t>
  </si>
  <si>
    <t>Macérez raisins secs (70g), noix (70g) et cranberries (70g) dans le rhum (40g).</t>
  </si>
  <si>
    <t>2.</t>
  </si>
  <si>
    <t>[LAVER] Lavez le levain dur (90g) coupé en cubes dans l'eau sucrée (230g eau, 3g sucre).</t>
  </si>
  <si>
    <t>3.</t>
  </si>
  <si>
    <t>[RAFRAÎCHIR] Rafraîchi : mélangez le levain lavé (75g) avec farine (75g) et lait (35g), lissez, roulez serré, croix incisée, fermentez en étuve.</t>
  </si>
  <si>
    <t>ℹ 30°C</t>
  </si>
  <si>
    <t>4.</t>
  </si>
  <si>
    <t>5.</t>
  </si>
  <si>
    <t>[INCORPORER] Ajoutez le sucre (60g), lissez, ajoutez le beurre (115g), lissez, bassinage des œufs (2,7 pc) en 5 fois. Ajoutez les fruits macérés.</t>
  </si>
  <si>
    <t>ℹ ≤26-27°C</t>
  </si>
  <si>
    <t>6.</t>
  </si>
  <si>
    <t>[POINTER] Pointez en étuve à 28°C, rabat, pointez de nouveau.</t>
  </si>
  <si>
    <t>7.</t>
  </si>
  <si>
    <t>[MÉLANGER] Macaronade : mélangez poudre de noisettes (90g), sucre (60g), blancs d'œufs (1,09 pc), en poche.</t>
  </si>
  <si>
    <t>8.</t>
  </si>
  <si>
    <t>[CORNER] Boulez très serré à la corne, dans les moules. Apprêt en étuve à 27°C.</t>
  </si>
  <si>
    <t>9.</t>
  </si>
  <si>
    <t>[POCHER] Macaronade à la poche, amandes effilées (50g), sucre glace (30g), enfournez four ventilé.</t>
  </si>
  <si>
    <t>ℹ 150°C</t>
  </si>
  <si>
    <t>10.</t>
  </si>
  <si>
    <t>Transpercez à la base avec un pique, renversez pour le ressuage.</t>
  </si>
  <si>
    <t>CUIS.web — Portage du CUIS Clipper de 1992 par Palika &amp; Bernard Vandendaele (créateur du moteur récursif d'origine)</t>
  </si>
  <si>
    <t>Levain dur / levain ferme (rafraîchi, Ferrandi)</t>
  </si>
  <si>
    <t>Quantité totale à produire (cumulée)</t>
  </si>
  <si>
    <t>référence : 0,3 kg — lot unique couvrant tous les usages</t>
  </si>
  <si>
    <t>Levain dur / levain ferme (rafraîchi, Ferrandi)  FER-LEVDUR</t>
  </si>
  <si>
    <t xml:space="preserve">    Levain chef (Ferrandi) — voir l'onglet "Levain chef (Ferrandi)"</t>
  </si>
  <si>
    <t xml:space="preserve">    Farine de blé T80 semi-complète</t>
  </si>
  <si>
    <t>Dans la cuve du robot (crochet), verser le levain tout point (60g) avec l'eau (80g) à 35°C, mélanger pour diluer jusqu'à petites bulles.</t>
  </si>
  <si>
    <t>ℹ Eau à 35°C</t>
  </si>
  <si>
    <t>[INCORPORER] Incorporer la farine de meule T80 (160g), mélanger 5 min vitesse lente.</t>
  </si>
  <si>
    <t>[DÉBARRASSER] Débarrasser sur le plan de travail, pétrir en rabattant, façonner une boule lisse.</t>
  </si>
  <si>
    <t>Conserver en bocal hermétique jusqu'à ce qu'il ait doublé de volume, commence à s'affaisser, crevasses et déchirures en surface.</t>
  </si>
  <si>
    <t>ℹ Idéalement 28°C — odeur/goût acides, acétiques</t>
  </si>
  <si>
    <t>Levain chef (Ferrandi)</t>
  </si>
  <si>
    <t>référence : 0,19 kg — lot unique couvrant tous les usages</t>
  </si>
  <si>
    <t>Levain chef (Ferrandi)  FER-LEVCHEF</t>
  </si>
  <si>
    <t xml:space="preserve">    Miel toutes fleurs vrac</t>
  </si>
  <si>
    <t xml:space="preserve">    Farine de seigle T130</t>
  </si>
  <si>
    <t>[VERSER] Dans un saladier, verser le miel (5g) et l'eau (100g) à 45°C, mélanger pour dissoudre.</t>
  </si>
  <si>
    <t>ℹ Eau à 45°C</t>
  </si>
  <si>
    <t>[INCORPORER] Incorporer la farine de seigle (85g) au fouet.</t>
  </si>
  <si>
    <t>[METTRE] Mettre dans un bocal propre, réserver au chaud jusqu'à odeur marquée et grosses bulles, texture façon mousse au chocolat.</t>
  </si>
  <si>
    <t>ℹ Idéalement 35°C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</si>
</sst>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0.9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B2*0.0777777778</f>
        <v>0.07</v>
      </c>
      <c r="D6" t="s">
        <v>3</v>
      </c>
      <c r="E6" t="s" s="8"/>
    </row>
    <row r="7">
      <c r="A7"/>
      <c r="B7" t="s">
        <v>8</v>
      </c>
      <c r="C7" s="10">
        <f>B2*0.0777777778</f>
        <v>0.07</v>
      </c>
      <c r="D7" t="s">
        <v>3</v>
      </c>
      <c r="E7" t="s" s="8"/>
    </row>
    <row r="8">
      <c r="A8"/>
      <c r="B8" t="s">
        <v>9</v>
      </c>
      <c r="C8" s="10">
        <f>B2*0.0777777778</f>
        <v>0.07</v>
      </c>
      <c r="D8" t="s">
        <v>3</v>
      </c>
      <c r="E8" t="s" s="8"/>
    </row>
    <row r="9">
      <c r="A9"/>
      <c r="B9" t="s">
        <v>10</v>
      </c>
      <c r="C9" s="10">
        <f>B2*0.0444444444</f>
        <v>0.04</v>
      </c>
      <c r="D9" t="s">
        <v>11</v>
      </c>
      <c r="E9" t="s" s="8"/>
    </row>
    <row r="10">
      <c r="A10"/>
      <c r="B10" t="s">
        <v>12</v>
      </c>
      <c r="C10" s="10">
        <f>B2*0.1</f>
        <v>0.09</v>
      </c>
      <c r="D10" t="s">
        <v>3</v>
      </c>
      <c r="E10" t="s" s="8"/>
    </row>
    <row r="11">
      <c r="A11"/>
      <c r="B11" t="s">
        <v>13</v>
      </c>
      <c r="C11" s="10">
        <f>B2*0.2555555556</f>
        <v>0.23</v>
      </c>
      <c r="D11" t="s">
        <v>11</v>
      </c>
      <c r="E11" t="s" s="8"/>
    </row>
    <row r="12">
      <c r="A12"/>
      <c r="B12" t="s">
        <v>14</v>
      </c>
      <c r="C12" s="10">
        <f>B2*0.0033333333</f>
        <v>0.003</v>
      </c>
      <c r="D12" t="s">
        <v>3</v>
      </c>
      <c r="E12" t="s" s="8"/>
    </row>
    <row r="13">
      <c r="A13"/>
      <c r="B13" t="s">
        <v>15</v>
      </c>
      <c r="C13" s="10">
        <f>B2*0.0833333333</f>
        <v>0.075</v>
      </c>
      <c r="D13" t="s">
        <v>3</v>
      </c>
      <c r="E13" t="s" s="8"/>
    </row>
    <row r="14">
      <c r="A14"/>
      <c r="B14" t="s">
        <v>16</v>
      </c>
      <c r="C14" s="10">
        <f>B2*0.0388888889</f>
        <v>0.035</v>
      </c>
      <c r="D14" t="s">
        <v>11</v>
      </c>
      <c r="E14" t="s" s="8"/>
    </row>
    <row r="15">
      <c r="A15"/>
      <c r="B15" t="s">
        <v>17</v>
      </c>
      <c r="C15" s="10">
        <f>B2*0.0033333333</f>
        <v>0.003</v>
      </c>
      <c r="D15" t="s">
        <v>3</v>
      </c>
      <c r="E15" t="s" s="8"/>
    </row>
    <row r="16">
      <c r="A16"/>
      <c r="B16" t="s">
        <v>14</v>
      </c>
      <c r="C16" s="10">
        <f>B2*0.0888888889</f>
        <v>0.08</v>
      </c>
      <c r="D16" t="s">
        <v>3</v>
      </c>
      <c r="E16" t="s" s="8"/>
    </row>
    <row r="17">
      <c r="A17"/>
      <c r="B17" t="s">
        <v>18</v>
      </c>
      <c r="C17" s="10">
        <f>B2*0.0044444444</f>
        <v>0.004</v>
      </c>
      <c r="D17" t="s">
        <v>3</v>
      </c>
      <c r="E17" t="s" s="8"/>
    </row>
    <row r="18">
      <c r="A18"/>
      <c r="B18" t="s">
        <v>19</v>
      </c>
      <c r="C18" s="10">
        <f>B2*2.4244444444</f>
        <v>2.182</v>
      </c>
      <c r="D18" t="s">
        <v>20</v>
      </c>
      <c r="E18" t="s" s="8"/>
    </row>
    <row r="19">
      <c r="A19"/>
      <c r="B19" t="s">
        <v>15</v>
      </c>
      <c r="C19" s="10">
        <f>B2*0.1944444444</f>
        <v>0.175</v>
      </c>
      <c r="D19" t="s">
        <v>3</v>
      </c>
      <c r="E19" t="s" s="8"/>
    </row>
    <row r="20">
      <c r="A20"/>
      <c r="B20" t="s">
        <v>21</v>
      </c>
      <c r="C20" s="10">
        <f>B2*0.1277777778</f>
        <v>0.115</v>
      </c>
      <c r="D20" t="s">
        <v>3</v>
      </c>
      <c r="E20" t="s" s="8"/>
    </row>
    <row r="21">
      <c r="A21"/>
      <c r="B21" t="s">
        <v>19</v>
      </c>
      <c r="C21" s="10">
        <f>B2*3.03</f>
        <v>2.727</v>
      </c>
      <c r="D21" t="s">
        <v>20</v>
      </c>
      <c r="E21" t="s" s="8"/>
    </row>
    <row r="22">
      <c r="A22"/>
      <c r="B22" t="s">
        <v>22</v>
      </c>
      <c r="C22" s="10">
        <f>B2*0.1</f>
        <v>0.09</v>
      </c>
      <c r="D22" t="s">
        <v>3</v>
      </c>
      <c r="E22" t="s" s="8"/>
    </row>
    <row r="23">
      <c r="A23"/>
      <c r="B23" t="s">
        <v>14</v>
      </c>
      <c r="C23" s="10">
        <f>B2*0.0666666667</f>
        <v>0.06</v>
      </c>
      <c r="D23" t="s">
        <v>3</v>
      </c>
      <c r="E23" t="s" s="8"/>
    </row>
    <row r="24">
      <c r="A24"/>
      <c r="B24" t="s">
        <v>19</v>
      </c>
      <c r="C24" s="10">
        <f>B2*1.2122222222</f>
        <v>1.091</v>
      </c>
      <c r="D24" t="s">
        <v>20</v>
      </c>
      <c r="E24" t="s" s="8"/>
    </row>
    <row r="25">
      <c r="A25"/>
      <c r="B25" t="s">
        <v>23</v>
      </c>
      <c r="C25" s="10">
        <f>B2*0.0555555556</f>
        <v>0.05</v>
      </c>
      <c r="D25" t="s">
        <v>3</v>
      </c>
      <c r="E25" t="s" s="8"/>
    </row>
    <row r="26">
      <c r="A26"/>
      <c r="B26" t="s">
        <v>24</v>
      </c>
      <c r="C26" s="10">
        <f>B2*0.0333333333</f>
        <v>0.03</v>
      </c>
      <c r="D26" t="s">
        <v>3</v>
      </c>
      <c r="E26" t="s" s="8"/>
    </row>
    <row r="27">
      <c r="A27"/>
      <c r="B27"/>
      <c r="C27"/>
      <c r="D27"/>
      <c r="E27" t="s" s="8"/>
    </row>
    <row r="28">
      <c r="A28" t="s" s="11">
        <v>25</v>
      </c>
      <c r="B28" t="s" s="12">
        <v>26</v>
      </c>
      <c r="C28"/>
      <c r="D28"/>
      <c r="E28" t="s" s="8"/>
    </row>
    <row r="29">
      <c r="A29"/>
      <c r="B29" t="s">
        <v>7</v>
      </c>
      <c r="C29" s="10">
        <f>B2*0.0777777778</f>
        <v>0.07</v>
      </c>
      <c r="D29" t="s">
        <v>3</v>
      </c>
      <c r="E29" t="s" s="8"/>
    </row>
    <row r="30">
      <c r="A30"/>
      <c r="B30" t="s">
        <v>8</v>
      </c>
      <c r="C30" s="10">
        <f>B2*0.0777777778</f>
        <v>0.07</v>
      </c>
      <c r="D30" t="s">
        <v>3</v>
      </c>
      <c r="E30" t="s" s="8"/>
    </row>
    <row r="31">
      <c r="A31"/>
      <c r="B31" t="s">
        <v>9</v>
      </c>
      <c r="C31" s="10">
        <f>B2*0.0777777778</f>
        <v>0.07</v>
      </c>
      <c r="D31" t="s">
        <v>3</v>
      </c>
      <c r="E31" t="s" s="8"/>
    </row>
    <row r="32">
      <c r="A32"/>
      <c r="B32" t="s">
        <v>10</v>
      </c>
      <c r="C32" s="10">
        <f>B2*0.0444444444</f>
        <v>0.04</v>
      </c>
      <c r="D32" t="s">
        <v>11</v>
      </c>
      <c r="E32" t="s" s="8"/>
    </row>
    <row r="33">
      <c r="A33" t="s" s="11">
        <v>27</v>
      </c>
      <c r="B33" t="s" s="12">
        <v>28</v>
      </c>
      <c r="C33"/>
      <c r="D33"/>
      <c r="E33" t="s" s="8"/>
    </row>
    <row r="34">
      <c r="A34"/>
      <c r="B34" t="s">
        <v>12</v>
      </c>
      <c r="C34" s="10">
        <f>B2*0.1</f>
        <v>0.09</v>
      </c>
      <c r="D34" t="s">
        <v>3</v>
      </c>
      <c r="E34" t="s" s="8"/>
    </row>
    <row r="35">
      <c r="A35"/>
      <c r="B35" t="s">
        <v>13</v>
      </c>
      <c r="C35" s="10">
        <f>B2*0.2555555556</f>
        <v>0.23</v>
      </c>
      <c r="D35" t="s">
        <v>11</v>
      </c>
      <c r="E35" t="s" s="8"/>
    </row>
    <row r="36">
      <c r="A36"/>
      <c r="B36" t="s">
        <v>14</v>
      </c>
      <c r="C36" s="10">
        <f>B2*0.0033333333</f>
        <v>0.003</v>
      </c>
      <c r="D36" t="s">
        <v>3</v>
      </c>
      <c r="E36" t="s" s="8"/>
    </row>
    <row r="37">
      <c r="A37" t="s" s="11">
        <v>29</v>
      </c>
      <c r="B37" t="s" s="12">
        <v>30</v>
      </c>
      <c r="C37"/>
      <c r="D37"/>
      <c r="E37" t="s" s="8"/>
    </row>
    <row r="38">
      <c r="A38"/>
      <c r="B38" t="s">
        <v>15</v>
      </c>
      <c r="C38" s="10">
        <f>B2*0.0833333333</f>
        <v>0.075</v>
      </c>
      <c r="D38" t="s">
        <v>3</v>
      </c>
      <c r="E38" t="s" s="8"/>
    </row>
    <row r="39">
      <c r="A39"/>
      <c r="B39" t="s">
        <v>16</v>
      </c>
      <c r="C39" s="10">
        <f>B2*0.0388888889</f>
        <v>0.035</v>
      </c>
      <c r="D39" t="s">
        <v>11</v>
      </c>
      <c r="E39" t="s" s="8"/>
    </row>
    <row r="40">
      <c r="A40"/>
      <c r="B40" t="s" s="3">
        <v>31</v>
      </c>
      <c r="C40"/>
      <c r="D40"/>
      <c r="E40" t="s" s="8"/>
    </row>
    <row r="41">
      <c r="A41" t="s" s="11">
        <v>32</v>
      </c>
      <c r="B41" t="inlineStr" s="12">
        <is>
          <t>[RAFRAÎCHIR] Dissolvez le levain rafraîchi avec sel (3g), sucre (80g), levure (4g) et jaunes (2,18 pc). Incorporez la farine (175g), frasez, pétrissez jusqu'au lissage.</t>
        </is>
      </c>
      <c r="C41"/>
      <c r="D41"/>
      <c r="E41" t="s" s="8"/>
    </row>
    <row r="42">
      <c r="A42"/>
      <c r="B42" t="s">
        <v>17</v>
      </c>
      <c r="C42" s="10">
        <f>B2*0.0033333333</f>
        <v>0.003</v>
      </c>
      <c r="D42" t="s">
        <v>3</v>
      </c>
      <c r="E42" t="s" s="8"/>
    </row>
    <row r="43">
      <c r="A43"/>
      <c r="B43" t="s">
        <v>14</v>
      </c>
      <c r="C43" s="10">
        <f>B2*0.0888888889</f>
        <v>0.08</v>
      </c>
      <c r="D43" t="s">
        <v>3</v>
      </c>
      <c r="E43" t="s" s="8"/>
    </row>
    <row r="44">
      <c r="A44"/>
      <c r="B44" t="s">
        <v>18</v>
      </c>
      <c r="C44" s="10">
        <f>B2*0.0044444444</f>
        <v>0.004</v>
      </c>
      <c r="D44" t="s">
        <v>3</v>
      </c>
      <c r="E44" t="s" s="8"/>
    </row>
    <row r="45">
      <c r="A45"/>
      <c r="B45" t="s">
        <v>19</v>
      </c>
      <c r="C45" s="10">
        <f>B2*2.4244444444</f>
        <v>2.182</v>
      </c>
      <c r="D45" t="s">
        <v>20</v>
      </c>
      <c r="E45" t="s" s="8"/>
    </row>
    <row r="46">
      <c r="A46"/>
      <c r="B46" t="s">
        <v>15</v>
      </c>
      <c r="C46" s="10">
        <f>B2*0.1944444444</f>
        <v>0.175</v>
      </c>
      <c r="D46" t="s">
        <v>3</v>
      </c>
      <c r="E46" t="s" s="8"/>
    </row>
    <row r="47">
      <c r="A47" t="s" s="11">
        <v>33</v>
      </c>
      <c r="B47" t="s" s="12">
        <v>34</v>
      </c>
      <c r="C47"/>
      <c r="D47"/>
      <c r="E47" t="s" s="8"/>
    </row>
    <row r="48">
      <c r="A48"/>
      <c r="B48" t="s">
        <v>14</v>
      </c>
      <c r="C48" s="10">
        <f>B2*0.0666666667</f>
        <v>0.06</v>
      </c>
      <c r="D48" t="s">
        <v>3</v>
      </c>
      <c r="E48" t="s" s="8"/>
    </row>
    <row r="49">
      <c r="A49"/>
      <c r="B49" t="s">
        <v>21</v>
      </c>
      <c r="C49" s="10">
        <f>B2*0.1277777778</f>
        <v>0.115</v>
      </c>
      <c r="D49" t="s">
        <v>3</v>
      </c>
      <c r="E49" t="s" s="8"/>
    </row>
    <row r="50">
      <c r="A50"/>
      <c r="B50" t="s">
        <v>19</v>
      </c>
      <c r="C50" s="10">
        <f>B2*3.03</f>
        <v>2.727</v>
      </c>
      <c r="D50" t="s">
        <v>20</v>
      </c>
      <c r="E50" t="s" s="8"/>
    </row>
    <row r="51">
      <c r="A51"/>
      <c r="B51" t="s" s="3">
        <v>35</v>
      </c>
      <c r="C51"/>
      <c r="D51"/>
      <c r="E51" t="s" s="8"/>
    </row>
    <row r="52">
      <c r="A52" t="s" s="11">
        <v>36</v>
      </c>
      <c r="B52" t="s" s="12">
        <v>37</v>
      </c>
      <c r="C52"/>
      <c r="D52"/>
      <c r="E52" t="s" s="8"/>
    </row>
    <row r="53">
      <c r="A53" t="s" s="11">
        <v>38</v>
      </c>
      <c r="B53" t="s" s="12">
        <v>39</v>
      </c>
      <c r="C53"/>
      <c r="D53"/>
      <c r="E53" t="s" s="8"/>
    </row>
    <row r="54">
      <c r="A54"/>
      <c r="B54" t="s">
        <v>22</v>
      </c>
      <c r="C54" s="10">
        <f>B2*0.1</f>
        <v>0.09</v>
      </c>
      <c r="D54" t="s">
        <v>3</v>
      </c>
      <c r="E54" t="s" s="8"/>
    </row>
    <row r="55">
      <c r="A55"/>
      <c r="B55" t="s">
        <v>19</v>
      </c>
      <c r="C55" s="10">
        <f>B2*1.2122222222</f>
        <v>1.091</v>
      </c>
      <c r="D55" t="s">
        <v>20</v>
      </c>
      <c r="E55" t="s" s="8"/>
    </row>
    <row r="56">
      <c r="A56" t="s" s="11">
        <v>40</v>
      </c>
      <c r="B56" t="s" s="12">
        <v>41</v>
      </c>
      <c r="C56"/>
      <c r="D56"/>
      <c r="E56" t="s" s="8"/>
    </row>
    <row r="57">
      <c r="A57" t="s" s="11">
        <v>42</v>
      </c>
      <c r="B57" t="s" s="12">
        <v>43</v>
      </c>
      <c r="C57"/>
      <c r="D57"/>
      <c r="E57" t="s" s="8"/>
    </row>
    <row r="58">
      <c r="A58"/>
      <c r="B58" t="s">
        <v>23</v>
      </c>
      <c r="C58" s="10">
        <f>B2*0.0555555556</f>
        <v>0.05</v>
      </c>
      <c r="D58" t="s">
        <v>3</v>
      </c>
      <c r="E58" t="s" s="8"/>
    </row>
    <row r="59">
      <c r="A59"/>
      <c r="B59" t="s">
        <v>24</v>
      </c>
      <c r="C59" s="10">
        <f>B2*0.0333333333</f>
        <v>0.03</v>
      </c>
      <c r="D59" t="s">
        <v>3</v>
      </c>
      <c r="E59" t="s" s="8"/>
    </row>
    <row r="60">
      <c r="A60"/>
      <c r="B60" t="s" s="3">
        <v>44</v>
      </c>
      <c r="C60"/>
      <c r="D60"/>
      <c r="E60" t="s" s="8"/>
    </row>
    <row r="61">
      <c r="A61" t="s" s="11">
        <v>45</v>
      </c>
      <c r="B61" t="s" s="12">
        <v>46</v>
      </c>
      <c r="C61"/>
      <c r="D61"/>
      <c r="E61" t="s" s="8"/>
    </row>
    <row r="62">
      <c r="A62" t="s" s="13">
        <v>47</v>
      </c>
      <c r="B62"/>
      <c r="C62"/>
      <c r="D62"/>
      <c r="E62" t="s" s="8"/>
    </row>
  </sheetData>
  <sheetProtection sheet="1"/>
  <mergeCells count="16">
    <mergeCell ref="A1:D1"/>
    <mergeCell ref="A4:D4"/>
    <mergeCell ref="B28:D28"/>
    <mergeCell ref="B33:D33"/>
    <mergeCell ref="B37:D37"/>
    <mergeCell ref="B40:D40"/>
    <mergeCell ref="B41:D41"/>
    <mergeCell ref="B47:D47"/>
    <mergeCell ref="B51:D51"/>
    <mergeCell ref="B52:D52"/>
    <mergeCell ref="B53:D53"/>
    <mergeCell ref="B56:D56"/>
    <mergeCell ref="B57:D57"/>
    <mergeCell ref="B60:D60"/>
    <mergeCell ref="B61:D61"/>
    <mergeCell ref="A62:D62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48</v>
      </c>
      <c r="B1"/>
      <c r="C1"/>
      <c r="D1"/>
      <c r="E1" t="s" s="3">
        <v>1</v>
      </c>
    </row>
    <row r="2">
      <c r="A2" t="s" s="4">
        <v>49</v>
      </c>
      <c r="B2" s="14">
        <v>0.09</v>
      </c>
      <c r="C2" t="s">
        <v>3</v>
      </c>
      <c r="D2" t="s" s="7">
        <v>50</v>
      </c>
      <c r="E2" t="s" s="8"/>
    </row>
    <row r="3">
      <c r="A3"/>
      <c r="B3"/>
      <c r="C3"/>
      <c r="D3"/>
      <c r="E3" t="s" s="8"/>
    </row>
    <row r="4">
      <c r="A4" t="s" s="9">
        <v>51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52</v>
      </c>
      <c r="C6" s="10">
        <f>B2*0.2</f>
        <v>0.018</v>
      </c>
      <c r="D6" t="s">
        <v>3</v>
      </c>
      <c r="E6" t="s" s="8"/>
    </row>
    <row r="7">
      <c r="A7"/>
      <c r="B7" t="s">
        <v>13</v>
      </c>
      <c r="C7" s="10">
        <f>B2*0.2666666667</f>
        <v>0.024</v>
      </c>
      <c r="D7" t="s">
        <v>11</v>
      </c>
      <c r="E7" t="s" s="8"/>
    </row>
    <row r="8">
      <c r="A8"/>
      <c r="B8" t="s">
        <v>53</v>
      </c>
      <c r="C8" s="10">
        <f>B2*0.5333333333</f>
        <v>0.048</v>
      </c>
      <c r="D8" t="s">
        <v>3</v>
      </c>
      <c r="E8" t="s" s="8"/>
    </row>
    <row r="9">
      <c r="A9"/>
      <c r="B9"/>
      <c r="C9"/>
      <c r="D9"/>
      <c r="E9" t="s" s="8"/>
    </row>
    <row r="10">
      <c r="A10" t="s" s="11">
        <v>25</v>
      </c>
      <c r="B10" t="s" s="12">
        <v>54</v>
      </c>
      <c r="C10"/>
      <c r="D10"/>
      <c r="E10" t="s" s="8"/>
    </row>
    <row r="11">
      <c r="A11"/>
      <c r="B11" t="s">
        <v>52</v>
      </c>
      <c r="C11" s="10">
        <f>B2*0.2</f>
        <v>0.018</v>
      </c>
      <c r="D11" t="s">
        <v>3</v>
      </c>
      <c r="E11" t="s" s="8"/>
    </row>
    <row r="12">
      <c r="A12"/>
      <c r="B12" t="s">
        <v>13</v>
      </c>
      <c r="C12" s="10">
        <f>B2*0.2666666667</f>
        <v>0.024</v>
      </c>
      <c r="D12" t="s">
        <v>11</v>
      </c>
      <c r="E12" t="s" s="8"/>
    </row>
    <row r="13">
      <c r="A13"/>
      <c r="B13" t="s" s="3">
        <v>55</v>
      </c>
      <c r="C13"/>
      <c r="D13"/>
      <c r="E13" t="s" s="8"/>
    </row>
    <row r="14">
      <c r="A14" t="s" s="11">
        <v>27</v>
      </c>
      <c r="B14" t="s" s="12">
        <v>56</v>
      </c>
      <c r="C14"/>
      <c r="D14"/>
      <c r="E14" t="s" s="8"/>
    </row>
    <row r="15">
      <c r="A15"/>
      <c r="B15" t="s">
        <v>53</v>
      </c>
      <c r="C15" s="10">
        <f>B2*0.5333333333</f>
        <v>0.048</v>
      </c>
      <c r="D15" t="s">
        <v>3</v>
      </c>
      <c r="E15" t="s" s="8"/>
    </row>
    <row r="16">
      <c r="A16" t="s" s="11">
        <v>29</v>
      </c>
      <c r="B16" t="s" s="12">
        <v>57</v>
      </c>
      <c r="C16"/>
      <c r="D16"/>
      <c r="E16" t="s" s="8"/>
    </row>
    <row r="17">
      <c r="A17" t="s" s="11">
        <v>32</v>
      </c>
      <c r="B17" t="s" s="12">
        <v>58</v>
      </c>
      <c r="C17"/>
      <c r="D17"/>
      <c r="E17" t="s" s="8"/>
    </row>
    <row r="18">
      <c r="A18"/>
      <c r="B18" t="s" s="3">
        <v>59</v>
      </c>
      <c r="C18"/>
      <c r="D18"/>
      <c r="E18" t="s" s="8"/>
    </row>
    <row r="19">
      <c r="A19" t="s" s="13">
        <v>47</v>
      </c>
      <c r="B19"/>
      <c r="C19"/>
      <c r="D19"/>
      <c r="E19" t="s" s="8"/>
    </row>
  </sheetData>
  <sheetProtection sheet="1"/>
  <mergeCells count="9">
    <mergeCell ref="A1:D1"/>
    <mergeCell ref="A4:D4"/>
    <mergeCell ref="B10:D10"/>
    <mergeCell ref="B13:D13"/>
    <mergeCell ref="B14:D14"/>
    <mergeCell ref="B16:D16"/>
    <mergeCell ref="B17:D17"/>
    <mergeCell ref="B18:D18"/>
    <mergeCell ref="A19:D19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60</v>
      </c>
      <c r="B1"/>
      <c r="C1"/>
      <c r="D1"/>
      <c r="E1" t="s" s="3">
        <v>1</v>
      </c>
    </row>
    <row r="2">
      <c r="A2" t="s" s="4">
        <v>49</v>
      </c>
      <c r="B2" s="14">
        <v>0.018</v>
      </c>
      <c r="C2" t="s">
        <v>3</v>
      </c>
      <c r="D2" t="s" s="7">
        <v>61</v>
      </c>
      <c r="E2" t="s" s="8"/>
    </row>
    <row r="3">
      <c r="A3"/>
      <c r="B3"/>
      <c r="C3"/>
      <c r="D3"/>
      <c r="E3" t="s" s="8"/>
    </row>
    <row r="4">
      <c r="A4" t="s" s="9">
        <v>62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63</v>
      </c>
      <c r="C6" s="10">
        <f>B2*0.0263157895</f>
        <v>0.000474</v>
      </c>
      <c r="D6" t="s">
        <v>3</v>
      </c>
      <c r="E6" t="s" s="8"/>
    </row>
    <row r="7">
      <c r="A7"/>
      <c r="B7" t="s">
        <v>13</v>
      </c>
      <c r="C7" s="10">
        <f>B2*0.5263157895</f>
        <v>0.009474</v>
      </c>
      <c r="D7" t="s">
        <v>11</v>
      </c>
      <c r="E7" t="s" s="8"/>
    </row>
    <row r="8">
      <c r="A8"/>
      <c r="B8" t="s">
        <v>64</v>
      </c>
      <c r="C8" s="10">
        <f>B2*0.4473684211</f>
        <v>0.008053</v>
      </c>
      <c r="D8" t="s">
        <v>3</v>
      </c>
      <c r="E8" t="s" s="8"/>
    </row>
    <row r="9">
      <c r="A9"/>
      <c r="B9"/>
      <c r="C9"/>
      <c r="D9"/>
      <c r="E9" t="s" s="8"/>
    </row>
    <row r="10">
      <c r="A10" t="s" s="11">
        <v>25</v>
      </c>
      <c r="B10" t="s" s="12">
        <v>65</v>
      </c>
      <c r="C10"/>
      <c r="D10"/>
      <c r="E10" t="s" s="8"/>
    </row>
    <row r="11">
      <c r="A11"/>
      <c r="B11" t="s">
        <v>63</v>
      </c>
      <c r="C11" s="10">
        <f>B2*0.0263157895</f>
        <v>0.000474</v>
      </c>
      <c r="D11" t="s">
        <v>3</v>
      </c>
      <c r="E11" t="s" s="8"/>
    </row>
    <row r="12">
      <c r="A12"/>
      <c r="B12" t="s">
        <v>13</v>
      </c>
      <c r="C12" s="10">
        <f>B2*0.5263157895</f>
        <v>0.009474</v>
      </c>
      <c r="D12" t="s">
        <v>11</v>
      </c>
      <c r="E12" t="s" s="8"/>
    </row>
    <row r="13">
      <c r="A13"/>
      <c r="B13" t="s" s="3">
        <v>66</v>
      </c>
      <c r="C13"/>
      <c r="D13"/>
      <c r="E13" t="s" s="8"/>
    </row>
    <row r="14">
      <c r="A14" t="s" s="11">
        <v>27</v>
      </c>
      <c r="B14" t="s" s="12">
        <v>67</v>
      </c>
      <c r="C14"/>
      <c r="D14"/>
      <c r="E14" t="s" s="8"/>
    </row>
    <row r="15">
      <c r="A15"/>
      <c r="B15" t="s">
        <v>64</v>
      </c>
      <c r="C15" s="10">
        <f>B2*0.4473684211</f>
        <v>0.008053</v>
      </c>
      <c r="D15" t="s">
        <v>3</v>
      </c>
      <c r="E15" t="s" s="8"/>
    </row>
    <row r="16">
      <c r="A16" t="s" s="11">
        <v>29</v>
      </c>
      <c r="B16" t="s" s="12">
        <v>68</v>
      </c>
      <c r="C16"/>
      <c r="D16"/>
      <c r="E16" t="s" s="8"/>
    </row>
    <row r="17">
      <c r="A17"/>
      <c r="B17" t="s" s="3">
        <v>69</v>
      </c>
      <c r="C17"/>
      <c r="D17"/>
      <c r="E17" t="s" s="8"/>
    </row>
    <row r="18">
      <c r="A18" t="s" s="13">
        <v>47</v>
      </c>
      <c r="B18"/>
      <c r="C18"/>
      <c r="D18"/>
      <c r="E18" t="s" s="8"/>
    </row>
  </sheetData>
  <sheetProtection sheet="1"/>
  <mergeCells count="8">
    <mergeCell ref="A1:D1"/>
    <mergeCell ref="A4:D4"/>
    <mergeCell ref="B10:D10"/>
    <mergeCell ref="B13:D13"/>
    <mergeCell ref="B14:D14"/>
    <mergeCell ref="B16:D16"/>
    <mergeCell ref="B17:D17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2026-09-15T11:49:27Z</dcterms:created>
  <dc:title>Panettone au chocolat (Ferrandi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2026-09-15T11:49:27Z</dcterms:modified>
  <cp:revision>1</cp:revision>
</cp:coreProperties>
</file>