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<sst xmlns="http://schemas.openxmlformats.org/spreadsheetml/2006/main" count="132" uniqueCount="132">
  <si>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</si>
  <si>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</si>
  <si>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vegan (Ferrandi)</t>
  </si>
  <si>
    <t>Code</t>
  </si>
  <si>
    <t>FER-BRIOCHVEGAN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</si>
  <si>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</si>
  <si>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</si>
  <si>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</si>
  <si>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</si>
  <si>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</si>
  <si>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</si>
  <si>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</si>
  <si>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</si>
  <si>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</si>
  <si>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</si>
  <si>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</si>
  <si>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</si>
  <si>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</si>
  <si>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</si>
  <si>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</si>
  <si>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</si>
  <si>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</si>
  <si>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</si>
  <si>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</si>
  <si>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</si>
  <si>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</si>
  <si>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</si>
  <si>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</si>
  <si>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</si>
  <si>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</si>
  <si>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</si>
  <si>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</si>
  <si>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</si>
  <si>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</si>
  <si>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</si>
  <si>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</si>
  <si>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</si>
  <si>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</si>
  <si>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</si>
  <si>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</si>
  <si>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</si>
  <si>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</si>
  <si>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</si>
  <si>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</si>
  <si>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</si>
  <si>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</si>
  <si>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</si>
  <si>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</si>
  <si>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</si>
  <si>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</si>
  <si>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</si>
  <si>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</si>
  <si>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</si>
  <si>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</si>
  <si>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</si>
  <si>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</si>
  <si>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</si>
  <si>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</si>
  <si>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</si>
  <si>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</si>
  <si>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</si>
  <si>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</si>
  <si>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</si>
  <si>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</si>
  <si>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</si>
  <si>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</si>
  <si>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</si>
  <si>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</si>
  <si>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</si>
  <si>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</si>
  <si>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</si>
  <si>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</si>
  <si>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0,63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</si>
  <si>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</si>
  <si>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</si>
  <si>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</si>
  <si>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</si>
  <si>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</si>
  <si>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</si>
  <si>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</t>
  </si>
  <si>
    <t>Conversions fruits frais (P→K)</t>
  </si>
  <si>
    <t xml:space="preserve">        ↳ BANANE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</si>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</sst>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1.40795</v>
      </c>
    </row>
    <row r="12">
      <c r="A12" t="s" s="3">
        <v>17</v>
      </c>
      <c r="B12" s="4">
        <v>2.2348412698413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0.63</v>
      </c>
      <c r="C3" t="s" s="10">
        <v>25</v>
      </c>
      <c r="D3"/>
      <c r="E3"/>
      <c r="F3"/>
    </row>
    <row r="4">
      <c r="A4" t="s">
        <v>26</v>
      </c>
      <c r="B4" s="11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E7*0.6445</f>
        <v>0.6445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E9*10.5</f>
        <v>0.0105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E10*2.2</f>
        <v>0.11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E11*0.9</f>
        <v>0.036</v>
      </c>
    </row>
    <row r="12">
      <c r="A12" t="s">
        <v>48</v>
      </c>
      <c r="B12" t="s">
        <v>49</v>
      </c>
      <c r="C12" t="s">
        <v>47</v>
      </c>
      <c r="D12" s="9">
        <v>0.2</v>
      </c>
      <c r="E12" s="11">
        <f>D12*$B$2</f>
        <v>0.2</v>
      </c>
      <c r="F12" t="s">
        <v>25</v>
      </c>
      <c r="G12" s="4">
        <f>E12*0.95</f>
        <v>0.19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25</v>
      </c>
      <c r="G13" s="4">
        <f>E13*10.5</f>
        <v>0.21</v>
      </c>
    </row>
    <row r="14">
      <c r="A14" t="s">
        <v>53</v>
      </c>
      <c r="B14" t="s">
        <v>54</v>
      </c>
      <c r="C14" t="s">
        <v>55</v>
      </c>
      <c r="D14" s="9">
        <v>0.105</v>
      </c>
      <c r="E14" s="11">
        <f>D14*$B$2</f>
        <v>0.105</v>
      </c>
      <c r="F14" t="s">
        <v>56</v>
      </c>
      <c r="G14" s="4">
        <f>E14*1.05</f>
        <v>0.11025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0.006</v>
      </c>
      <c r="E16" s="11">
        <f>D16*$B$2</f>
        <v>0.006</v>
      </c>
      <c r="F16" t="s">
        <v>25</v>
      </c>
      <c r="G16" s="4">
        <f>E16*0.35</f>
        <v>0.0021</v>
      </c>
    </row>
    <row r="17">
      <c r="A17" t="s">
        <v>63</v>
      </c>
      <c r="B17" t="s">
        <v>64</v>
      </c>
      <c r="C17" t="s">
        <v>65</v>
      </c>
      <c r="D17" s="9">
        <v>0.03</v>
      </c>
      <c r="E17" s="11">
        <f>D17*$B$2</f>
        <v>0.03</v>
      </c>
      <c r="F17" t="s">
        <v>25</v>
      </c>
      <c r="G17" s="4">
        <f>E17*1.6</f>
        <v>0.048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0.63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47</v>
      </c>
    </row>
    <row r="4">
      <c r="A4">
        <v>1</v>
      </c>
      <c r="B4" t="s">
        <v>77</v>
      </c>
      <c r="C4" t="s">
        <v>76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78</v>
      </c>
      <c r="C5" t="s">
        <v>76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79</v>
      </c>
      <c r="C6" t="s">
        <v>73</v>
      </c>
      <c r="D6" s="11">
        <v>1</v>
      </c>
      <c r="E6" t="s">
        <v>38</v>
      </c>
      <c r="F6" t="s">
        <v>80</v>
      </c>
    </row>
    <row r="7">
      <c r="A7">
        <v>2</v>
      </c>
      <c r="B7" t="s">
        <v>81</v>
      </c>
      <c r="C7" t="s">
        <v>76</v>
      </c>
      <c r="D7" s="11">
        <v>1</v>
      </c>
      <c r="E7" t="s">
        <v>25</v>
      </c>
      <c r="F7" t="s">
        <v>34</v>
      </c>
    </row>
    <row r="8">
      <c r="A8">
        <v>1</v>
      </c>
      <c r="B8" t="s">
        <v>82</v>
      </c>
      <c r="C8" t="s">
        <v>76</v>
      </c>
      <c r="D8" s="11">
        <v>0.005</v>
      </c>
      <c r="E8" t="s">
        <v>25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0.01</v>
      </c>
      <c r="E9" t="s">
        <v>25</v>
      </c>
      <c r="F9" t="s">
        <v>59</v>
      </c>
    </row>
    <row r="10">
      <c r="A10">
        <v>1</v>
      </c>
      <c r="B10" t="s">
        <v>84</v>
      </c>
      <c r="C10" t="s">
        <v>76</v>
      </c>
      <c r="D10" s="11">
        <v>0.03</v>
      </c>
      <c r="E10" t="s">
        <v>25</v>
      </c>
      <c r="F10" t="s">
        <v>65</v>
      </c>
    </row>
    <row r="11">
      <c r="A11">
        <v>1</v>
      </c>
      <c r="B11" t="s">
        <v>85</v>
      </c>
      <c r="C11" t="s">
        <v>76</v>
      </c>
      <c r="D11" s="11">
        <v>0.105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0.03</v>
      </c>
      <c r="E12" t="s">
        <v>25</v>
      </c>
      <c r="F12" t="s">
        <v>65</v>
      </c>
    </row>
    <row r="13">
      <c r="A13">
        <v>1</v>
      </c>
      <c r="B13" t="s">
        <v>87</v>
      </c>
      <c r="C13" t="s">
        <v>76</v>
      </c>
      <c r="D13" s="11">
        <v>0.04</v>
      </c>
      <c r="E13" t="s">
        <v>25</v>
      </c>
      <c r="F13" t="s">
        <v>47</v>
      </c>
    </row>
    <row r="14">
      <c r="A14">
        <v>1</v>
      </c>
      <c r="B14" t="s">
        <v>82</v>
      </c>
      <c r="C14" t="s">
        <v>76</v>
      </c>
      <c r="D14" s="11">
        <v>0.001</v>
      </c>
      <c r="E14" t="s">
        <v>25</v>
      </c>
      <c r="F14" t="s">
        <v>62</v>
      </c>
    </row>
    <row r="15">
      <c r="A15">
        <v>1</v>
      </c>
      <c r="B15" t="s">
        <v>88</v>
      </c>
      <c r="C15" t="s">
        <v>76</v>
      </c>
      <c r="D15" s="11">
        <v>0.001</v>
      </c>
      <c r="E15" t="s">
        <v>25</v>
      </c>
      <c r="F15" t="s">
        <v>41</v>
      </c>
    </row>
    <row r="16">
      <c r="A16">
        <v>1</v>
      </c>
      <c r="B16" t="s">
        <v>89</v>
      </c>
      <c r="C16" t="s">
        <v>76</v>
      </c>
      <c r="D16" s="11">
        <v>0.02</v>
      </c>
      <c r="E16" t="s">
        <v>25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/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 t="s">
        <v>103</v>
      </c>
    </row>
    <row r="5">
      <c r="A5" t="s">
        <v>2</v>
      </c>
      <c r="B5">
        <v>4</v>
      </c>
      <c r="C5" t="s">
        <v>101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100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 t="s">
        <v>113</v>
      </c>
    </row>
    <row r="9">
      <c r="A9" t="s">
        <v>2</v>
      </c>
      <c r="B9">
        <v>8</v>
      </c>
      <c r="C9" t="s">
        <v>114</v>
      </c>
      <c r="D9" t="inlineStr" s="14">
        <is>
          <t>Mélangez cassonade (30g), farine complète (40g), margarine froide, poudre d'amandes/noisettes (20g), sel (1g), cannelle (1g) pour le crumble. Parsemez, pressez légèrement.</t>
        </is>
      </c>
      <c r="E9" t="s" s="14"/>
      <c r="F9" t="s">
        <v>115</v>
      </c>
    </row>
    <row r="10">
      <c r="A10" t="s">
        <v>2</v>
      </c>
      <c r="B10">
        <v>9</v>
      </c>
      <c r="C10" t="s">
        <v>116</v>
      </c>
      <c r="D10" t="s" s="14">
        <v>117</v>
      </c>
      <c r="E10" t="s" s="14">
        <v>118</v>
      </c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11">
        <f>Besoins!E8</f>
        <v>0.075</v>
      </c>
      <c r="D6" t="str">
        <f>Besoins!F8</f>
        <v>kg</v>
      </c>
    </row>
    <row r="7">
      <c r="A7"/>
      <c r="B7" t="s">
        <v>122</v>
      </c>
      <c r="C7" s="11">
        <f>'Besoins'!$B$2*1</f>
        <v>1</v>
      </c>
      <c r="D7" t="s">
        <v>38</v>
      </c>
    </row>
    <row r="8">
      <c r="A8" t="s" s="17">
        <v>123</v>
      </c>
      <c r="B8" t="str" s="14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11">
        <f>Besoins!E10</f>
        <v>0.05</v>
      </c>
      <c r="D9" t="str">
        <f>Besoins!F10</f>
        <v>kg</v>
      </c>
    </row>
    <row r="10">
      <c r="A10" t="s" s="17">
        <v>124</v>
      </c>
      <c r="B10" t="str" s="14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11">
        <f>Besoins!E12</f>
        <v>0.2</v>
      </c>
      <c r="D11" t="str">
        <f>Besoins!F12</f>
        <v>kg</v>
      </c>
    </row>
    <row r="12">
      <c r="A12"/>
      <c r="B12" t="s">
        <v>125</v>
      </c>
      <c r="C12" s="11">
        <f>'Besoins'!$B$2*0.005</f>
        <v>0.005</v>
      </c>
      <c r="D12" t="s">
        <v>25</v>
      </c>
    </row>
    <row r="13">
      <c r="A13"/>
      <c r="B13" t="str">
        <f>Besoins!B15</f>
        <v>Levure fraîche de boulanger</v>
      </c>
      <c r="C13" s="11">
        <f>Besoins!E15</f>
        <v>0.01</v>
      </c>
      <c r="D13" t="str">
        <f>Besoins!F15</f>
        <v>kg</v>
      </c>
    </row>
    <row r="14">
      <c r="A14" t="s" s="17">
        <v>126</v>
      </c>
      <c r="B14" t="str" s="14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11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11">
        <f>Besoins!E14</f>
        <v>0.105</v>
      </c>
      <c r="D16" t="str">
        <f>Besoins!F14</f>
        <v>lt</v>
      </c>
    </row>
    <row r="17">
      <c r="A17" t="s" s="17">
        <v>127</v>
      </c>
      <c r="B17" t="str" s="14">
        <f>"[POINTER] "&amp;Procedure!D6</f>
        <v>[POINTER] Pointez avec rabat léger, réservez au réfrigérateur (1h min ou une nuit).</v>
      </c>
      <c r="C17"/>
      <c r="D17"/>
    </row>
    <row r="18">
      <c r="A18" t="s" s="17">
        <v>128</v>
      </c>
      <c r="B18" t="str" s="14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7">
        <v>129</v>
      </c>
      <c r="B19" t="str" s="14">
        <f>"[APPRÊTER] "&amp;Procedure!D8</f>
        <v>[APPRÊTER] Apprêt en étuve à 25°C. Réfrigérez 5 min.</v>
      </c>
      <c r="C19"/>
      <c r="D19"/>
    </row>
    <row r="20">
      <c r="A20" t="s" s="17">
        <v>130</v>
      </c>
      <c r="B20" t="str" s="14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11">
        <f>Besoins!E11</f>
        <v>0.04</v>
      </c>
      <c r="D21" t="str">
        <f>Besoins!F11</f>
        <v>kg</v>
      </c>
    </row>
    <row r="22">
      <c r="A22"/>
      <c r="B22" t="s">
        <v>125</v>
      </c>
      <c r="C22" s="11">
        <f>'Besoins'!$B$2*0.001</f>
        <v>0.001</v>
      </c>
      <c r="D22" t="s">
        <v>25</v>
      </c>
    </row>
    <row r="23">
      <c r="A23"/>
      <c r="B23" t="str">
        <f>Besoins!B9</f>
        <v>Cannelle en poudre</v>
      </c>
      <c r="C23" s="11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11">
        <f>Besoins!E13</f>
        <v>0.02</v>
      </c>
      <c r="D24" t="str">
        <f>Besoins!F13</f>
        <v>kg</v>
      </c>
    </row>
    <row r="25">
      <c r="A25" t="s" s="17">
        <v>131</v>
      </c>
      <c r="B25" t="str" s="14">
        <f>"[ENFOURNER] "&amp;Procedure!D10</f>
        <v>[ENFOURNER] Enfournez, démoulez à la sortie.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