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<sst xmlns="http://schemas.openxmlformats.org/spreadsheetml/2006/main" count="163" uniqueCount="163">
  <si>
    <t>Fiche technique</t>
  </si>
  <si>
    <t>Nom</t>
  </si>
  <si>
    <t>Galette des rois (Ferrandi)</t>
  </si>
  <si>
    <t>Code</t>
  </si>
  <si>
    <t>FER-GALETTEROIS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</si>
  <si>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</si>
  <si>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</si>
  <si>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</si>
  <si>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</si>
  <si>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</si>
  <si>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</si>
  <si>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</si>
  <si>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</si>
  <si>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</si>
  <si>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</si>
  <si>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1,15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</si>
  <si>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</si>
  <si>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</si>
  <si>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</si>
  <si>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</si>
  <si>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</si>
  <si>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</si>
  <si>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</si>
  <si>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</si>
  <si>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</si>
  <si>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</si>
  <si>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</si>
  <si>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</si>
  <si>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</si>
  <si>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</si>
  <si>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</si>
  <si>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</si>
  <si>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</si>
  <si>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</si>
  <si>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</si>
  <si>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</si>
  <si>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</si>
  <si>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</si>
  <si>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</si>
  <si>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</si>
  <si>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ALC-RHUM-BLANC</t>
  </si>
  <si>
    <t>Rhum blanc (pâtisserie)</t>
  </si>
  <si>
    <t>Spiritueux et liqueurs cuisine</t>
  </si>
  <si>
    <t>FAR-T55</t>
  </si>
  <si>
    <t>Farine de blé T55</t>
  </si>
  <si>
    <t>Farines de blé</t>
  </si>
  <si>
    <t>POUDRE-A-CREME</t>
  </si>
  <si>
    <t>Poudre à crème (custard powder) — à réactualiser</t>
  </si>
  <si>
    <t>Semoules &amp; amidons</t>
  </si>
  <si>
    <t>POUDRE-AMANDE</t>
  </si>
  <si>
    <t>Poudre d'amande blanchie extra-fine</t>
  </si>
  <si>
    <t>Oléagineux et noix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</si>
  <si>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</si>
  <si>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</si>
  <si>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</si>
  <si>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</si>
  <si>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</si>
  <si>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</si>
  <si>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LAIT-ENT-UHT</t>
  </si>
  <si>
    <t>Lait entier UHT 3,5% MG brique 1L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</si>
  <si>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</si>
  <si>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</si>
  <si>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</si>
  <si>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</si>
  <si>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</si>
  <si>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</si>
  <si>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</si>
  <si>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</si>
  <si>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</si>
  <si>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</si>
  <si>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</si>
  <si>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</si>
  <si>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1,15 kg)</t>
  </si>
  <si>
    <t>recette</t>
  </si>
  <si>
    <t>Pains viennois et brioches</t>
  </si>
  <si>
    <t xml:space="preserve">    ↳ Farine de blé T55</t>
  </si>
  <si>
    <t>matiere</t>
  </si>
  <si>
    <t xml:space="preserve">    ↳ Sel fin de cuisine</t>
  </si>
  <si>
    <t xml:space="preserve">    ↳ Sucre glace tamisé</t>
  </si>
  <si>
    <t xml:space="preserve">    ↳ Beurre doux 82% MG plaquette</t>
  </si>
  <si>
    <t xml:space="preserve">    ↳ Eau (robinet - moy. France 2026)</t>
  </si>
  <si>
    <t xml:space="preserve">    ↳ Beurre de tourage (Ferrandi)</t>
  </si>
  <si>
    <t xml:space="preserve">        ↳ Beurre doux 82% MG plaquette</t>
  </si>
  <si>
    <t xml:space="preserve">    ↳ Sucre blanc cristal sac 25 kg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</si>
  <si>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</si>
  <si>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</si>
  <si>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</si>
  <si>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</si>
  <si>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Crème liquide entière 35% MG UHT</t>
  </si>
  <si>
    <t xml:space="preserve">    ↳ Poudre d'amande blanchie extra-fine</t>
  </si>
  <si>
    <t xml:space="preserve">    ↳ Rhum blanc (pâtisserie)</t>
  </si>
  <si>
    <t xml:space="preserve">    ↳ Poudre à crème (custard powder) — à réactualiser</t>
  </si>
  <si>
    <t xml:space="preserve">    ↳ Dorure au lait (Ferrandi)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</si>
  <si>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</si>
  <si>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</si>
  <si>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</si>
  <si>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</si>
  <si>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</si>
  <si>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</si>
  <si>
    <t xml:space="preserve">    ↳ Sirop de sucre pour badigeonnage (Ferrandi)</t>
  </si>
  <si>
    <t xml:space="preserve">        ↳ Eau (robinet - moy. France 2026)</t>
  </si>
  <si>
    <t xml:space="preserve">        ↳ Sucre blanc cristal sac 25 kg</t>
  </si>
  <si>
    <t>Recette</t>
  </si>
  <si>
    <t>#</t>
  </si>
  <si>
    <t>Verbe</t>
  </si>
  <si>
    <t>Étape</t>
  </si>
  <si>
    <t>Précision technique</t>
  </si>
  <si>
    <t>Durée</t>
  </si>
  <si>
    <t>RÉALISER</t>
  </si>
  <si>
    <t>Réalisez la pâte feuilletée classique (5 tours) avec farine (200g), sel (4g), sucre glace (10g), beurre fondu (40g), eau (100g) et beurre de tourage (140g).</t>
  </si>
  <si>
    <t>180 min (prepa)</t>
  </si>
  <si>
    <t>CRÉMER</t>
  </si>
  <si>
    <t>Crème frangipane : beurre pommade (50g) + sucre (50g), œuf (0,73 pc) + crème (10g), poudre d'amandes (50g), rhum (5g), puis crème pâtissière (25g).</t>
  </si>
  <si>
    <t>15 min (prepa)</t>
  </si>
  <si>
    <t>POCHER</t>
  </si>
  <si>
    <t>En poche, spirale sur papier cuisson avec la fève. Congelez toute la nuit.</t>
  </si>
  <si>
    <t>720 min (repos)</t>
  </si>
  <si>
    <t>ABAISSER</t>
  </si>
  <si>
    <t>Abaissez les galets en disques, montez avec la crème congelée, chiquetez, dorez, réfrigérez, dorez à nouveau, rayez.</t>
  </si>
  <si>
    <t>30 min (repos)</t>
  </si>
  <si>
    <t>ENFOURNER</t>
  </si>
  <si>
    <t>Enfournez.</t>
  </si>
  <si>
    <t>190°C puis 170°C</t>
  </si>
  <si>
    <t>40 min (cuisson)</t>
  </si>
  <si>
    <t>Sirop (eau 100g, sucre) + rhum (10g) au pinceau à la sortie.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</si>
  <si>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</si>
  <si>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</si>
  <si>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</si>
  <si>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</si>
  <si>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BEURRER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</si>
  <si>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</si>
  <si>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</si>
  <si>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</si>
  <si>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15 min (repos)</t>
  </si>
  <si>
    <t>Dorure au lait (Ferrandi)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</si>
  <si>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</si>
  <si>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</si>
  <si>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</si>
  <si>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Sirop de sucre pour badigeonnage (Ferrandi)</t>
  </si>
  <si>
    <t>PORTER</t>
  </si>
  <si>
    <t>Portez à ébullition l'eau (250g) avec le sucre (125g).</t>
  </si>
  <si>
    <t>5 min (cuisson)</t>
  </si>
  <si>
    <t>REFROIDIR</t>
  </si>
  <si>
    <t>Laissez refroidir avant utilisation (badigeonnage au pinceau à la sortie du four).</t>
  </si>
  <si>
    <t>Fiche technique — Galette des rois (Ferrandi)</t>
  </si>
  <si>
    <t>Galette des rois (Ferrandi)  FER-GALETTEROIS</t>
  </si>
  <si>
    <t>1.</t>
  </si>
  <si>
    <t>2.</t>
  </si>
  <si>
    <t xml:space="preserve">    Sucre blanc cristal sac 25 kg</t>
  </si>
  <si>
    <t>3.</t>
  </si>
  <si>
    <t>4.</t>
  </si>
  <si>
    <t xml:space="preserve">    Dorure au lait (Ferrandi)</t>
  </si>
  <si>
    <t>5.</t>
  </si>
  <si>
    <t>6.</t>
  </si>
  <si>
    <t xml:space="preserve">    Sirop de sucre pour badigeonnage (Ferrandi)</t>
  </si>
  <si>
    <t xml:space="preserve">    Rhum blanc (pâtisserie)</t>
  </si>
  <si>
    <t>↳ Beurre de tourage (Ferrandi)  FER-BEURTOUR</t>
  </si>
  <si>
    <t xml:space="preserve">    Beurre doux 82% MG plaquette</t>
  </si>
  <si>
    <t>↳ Dorure au lait (Ferrandi)  FER-DORURE-LAIT</t>
  </si>
  <si>
    <t xml:space="preserve">    OEUF (P) (conv.)</t>
  </si>
  <si>
    <t xml:space="preserve">    JAUNE D'OEUF (P) (conv.)</t>
  </si>
  <si>
    <t>↳ Sirop de sucre pour badigeonnage (Ferrandi)  FER-SIROP-SUCRE</t>
  </si>
  <si>
    <t xml:space="preserve">    Eau (robinet - moy. France 2026)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</si>
</sst>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3.15324</v>
      </c>
    </row>
    <row r="12">
      <c r="A12" t="s" s="3">
        <v>17</v>
      </c>
      <c r="B12" s="4">
        <v>2.741947826087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3.15324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1.15</v>
      </c>
      <c r="C3" t="s" s="10">
        <v>25</v>
      </c>
      <c r="D3"/>
      <c r="E3"/>
      <c r="F3"/>
    </row>
    <row r="4">
      <c r="A4" t="s">
        <v>26</v>
      </c>
      <c r="B4" s="11">
        <f>$B$2*B3</f>
        <v>1.15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2.227</v>
      </c>
      <c r="E7" s="11">
        <f>D7*$B$2</f>
        <v>2.227</v>
      </c>
      <c r="F7" t="s">
        <v>35</v>
      </c>
      <c r="G7" s="4">
        <f>E7*0.27</f>
        <v>0.60129</v>
      </c>
    </row>
    <row r="8">
      <c r="A8" t="s">
        <v>36</v>
      </c>
      <c r="B8" t="s">
        <v>37</v>
      </c>
      <c r="C8" t="s">
        <v>38</v>
      </c>
      <c r="D8" s="9">
        <v>0.166667</v>
      </c>
      <c r="E8" s="11">
        <f>D8*$B$2</f>
        <v>0.166667</v>
      </c>
      <c r="F8" t="s">
        <v>39</v>
      </c>
      <c r="G8" s="4">
        <f>E8*0.0042999914</f>
        <v>0.000717</v>
      </c>
    </row>
    <row r="9">
      <c r="A9" t="s">
        <v>40</v>
      </c>
      <c r="B9" t="s">
        <v>41</v>
      </c>
      <c r="C9" t="s">
        <v>42</v>
      </c>
      <c r="D9" s="9">
        <v>0.015</v>
      </c>
      <c r="E9" s="11">
        <f>D9*$B$2</f>
        <v>0.015</v>
      </c>
      <c r="F9" t="s">
        <v>39</v>
      </c>
      <c r="G9" s="4">
        <f>E9*12</f>
        <v>0.18</v>
      </c>
    </row>
    <row r="10">
      <c r="A10" t="s">
        <v>43</v>
      </c>
      <c r="B10" t="s">
        <v>44</v>
      </c>
      <c r="C10" t="s">
        <v>45</v>
      </c>
      <c r="D10" s="9">
        <v>0.2</v>
      </c>
      <c r="E10" s="11">
        <f>D10*$B$2</f>
        <v>0.2</v>
      </c>
      <c r="F10" t="s">
        <v>25</v>
      </c>
      <c r="G10" s="4">
        <f>E10*0.56</f>
        <v>0.112</v>
      </c>
    </row>
    <row r="11">
      <c r="A11" t="s">
        <v>46</v>
      </c>
      <c r="B11" t="s">
        <v>47</v>
      </c>
      <c r="C11" t="s">
        <v>48</v>
      </c>
      <c r="D11" s="9">
        <v>0.025</v>
      </c>
      <c r="E11" s="11">
        <f>D11*$B$2</f>
        <v>0.025</v>
      </c>
      <c r="F11" t="s">
        <v>25</v>
      </c>
      <c r="G11" s="4">
        <f>E11*6.5</f>
        <v>0.1625</v>
      </c>
    </row>
    <row r="12">
      <c r="A12" t="s">
        <v>49</v>
      </c>
      <c r="B12" t="s">
        <v>50</v>
      </c>
      <c r="C12" t="s">
        <v>51</v>
      </c>
      <c r="D12" s="9">
        <v>0.05</v>
      </c>
      <c r="E12" s="11">
        <f>D12*$B$2</f>
        <v>0.05</v>
      </c>
      <c r="F12" t="s">
        <v>25</v>
      </c>
      <c r="G12" s="4">
        <f>E12*15</f>
        <v>0.75</v>
      </c>
    </row>
    <row r="13">
      <c r="A13" t="s">
        <v>52</v>
      </c>
      <c r="B13" t="s">
        <v>53</v>
      </c>
      <c r="C13" t="s">
        <v>54</v>
      </c>
      <c r="D13" s="9">
        <v>0.23</v>
      </c>
      <c r="E13" s="11">
        <f>D13*$B$2</f>
        <v>0.23</v>
      </c>
      <c r="F13" t="s">
        <v>25</v>
      </c>
      <c r="G13" s="4">
        <f>E13*5.2</f>
        <v>1.196</v>
      </c>
    </row>
    <row r="14">
      <c r="A14" t="s">
        <v>55</v>
      </c>
      <c r="B14" t="s">
        <v>56</v>
      </c>
      <c r="C14" t="s">
        <v>57</v>
      </c>
      <c r="D14" s="9">
        <v>0.01</v>
      </c>
      <c r="E14" s="11">
        <f>D14*$B$2</f>
        <v>0.01</v>
      </c>
      <c r="F14" t="s">
        <v>39</v>
      </c>
      <c r="G14" s="4">
        <f>E14*6</f>
        <v>0.06</v>
      </c>
    </row>
    <row r="15">
      <c r="A15" t="s">
        <v>58</v>
      </c>
      <c r="B15" t="s">
        <v>59</v>
      </c>
      <c r="C15" t="s">
        <v>57</v>
      </c>
      <c r="D15" s="9">
        <v>0.01</v>
      </c>
      <c r="E15" s="11">
        <f>D15*$B$2</f>
        <v>0.01</v>
      </c>
      <c r="F15" t="s">
        <v>39</v>
      </c>
      <c r="G15" s="4">
        <f>E15*1.05</f>
        <v>0.0105</v>
      </c>
    </row>
    <row r="16">
      <c r="A16" t="s">
        <v>60</v>
      </c>
      <c r="B16" t="s">
        <v>61</v>
      </c>
      <c r="C16" t="s">
        <v>62</v>
      </c>
      <c r="D16" s="9">
        <v>0.004</v>
      </c>
      <c r="E16" s="11">
        <f>D16*$B$2</f>
        <v>0.004</v>
      </c>
      <c r="F16" t="s">
        <v>25</v>
      </c>
      <c r="G16" s="4">
        <f>E16*0.35</f>
        <v>0.0014</v>
      </c>
    </row>
    <row r="17">
      <c r="A17" t="s">
        <v>63</v>
      </c>
      <c r="B17" t="s">
        <v>64</v>
      </c>
      <c r="C17" t="s">
        <v>65</v>
      </c>
      <c r="D17" s="9">
        <v>0.083333</v>
      </c>
      <c r="E17" s="11">
        <f>D17*$B$2</f>
        <v>0.083333</v>
      </c>
      <c r="F17" t="s">
        <v>25</v>
      </c>
      <c r="G17" s="4">
        <f>E17*0.82000328</f>
        <v>0.068333</v>
      </c>
    </row>
    <row r="18">
      <c r="A18" t="s">
        <v>66</v>
      </c>
      <c r="B18" t="s">
        <v>67</v>
      </c>
      <c r="C18" t="s">
        <v>65</v>
      </c>
      <c r="D18" s="9">
        <v>0.01</v>
      </c>
      <c r="E18" s="11">
        <f>D18*$B$2</f>
        <v>0.01</v>
      </c>
      <c r="F18" t="s">
        <v>25</v>
      </c>
      <c r="G18" s="4">
        <f>E18*1.05</f>
        <v>0.0105</v>
      </c>
    </row>
    <row r="19">
      <c r="A19"/>
      <c r="B19"/>
      <c r="C19"/>
      <c r="D19"/>
      <c r="E19"/>
      <c r="F19" t="s" s="3">
        <v>68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73</v>
      </c>
      <c r="D2" s="11">
        <v>1.15</v>
      </c>
      <c r="E2" t="s">
        <v>25</v>
      </c>
      <c r="F2" t="s">
        <v>74</v>
      </c>
    </row>
    <row r="3">
      <c r="A3">
        <v>1</v>
      </c>
      <c r="B3" t="s">
        <v>75</v>
      </c>
      <c r="C3" t="s">
        <v>76</v>
      </c>
      <c r="D3" s="11">
        <v>0.2</v>
      </c>
      <c r="E3" t="s">
        <v>25</v>
      </c>
      <c r="F3" t="s">
        <v>45</v>
      </c>
    </row>
    <row r="4">
      <c r="A4">
        <v>1</v>
      </c>
      <c r="B4" t="s">
        <v>77</v>
      </c>
      <c r="C4" t="s">
        <v>76</v>
      </c>
      <c r="D4" s="11">
        <v>0.004</v>
      </c>
      <c r="E4" t="s">
        <v>25</v>
      </c>
      <c r="F4" t="s">
        <v>62</v>
      </c>
    </row>
    <row r="5">
      <c r="A5">
        <v>1</v>
      </c>
      <c r="B5" t="s">
        <v>78</v>
      </c>
      <c r="C5" t="s">
        <v>76</v>
      </c>
      <c r="D5" s="11">
        <v>0.01</v>
      </c>
      <c r="E5" t="s">
        <v>25</v>
      </c>
      <c r="F5" t="s">
        <v>65</v>
      </c>
    </row>
    <row r="6">
      <c r="A6">
        <v>1</v>
      </c>
      <c r="B6" t="s">
        <v>79</v>
      </c>
      <c r="C6" t="s">
        <v>76</v>
      </c>
      <c r="D6" s="11">
        <v>0.04</v>
      </c>
      <c r="E6" t="s">
        <v>25</v>
      </c>
      <c r="F6" t="s">
        <v>54</v>
      </c>
    </row>
    <row r="7">
      <c r="A7">
        <v>1</v>
      </c>
      <c r="B7" t="s">
        <v>80</v>
      </c>
      <c r="C7" t="s">
        <v>76</v>
      </c>
      <c r="D7" s="11">
        <v>0.1</v>
      </c>
      <c r="E7" t="s">
        <v>39</v>
      </c>
      <c r="F7" t="s">
        <v>38</v>
      </c>
    </row>
    <row r="8">
      <c r="A8">
        <v>1</v>
      </c>
      <c r="B8" t="s">
        <v>81</v>
      </c>
      <c r="C8" t="s">
        <v>73</v>
      </c>
      <c r="D8" s="11">
        <v>0.14</v>
      </c>
      <c r="E8" t="s">
        <v>25</v>
      </c>
      <c r="F8" t="s">
        <v>74</v>
      </c>
    </row>
    <row r="9">
      <c r="A9">
        <v>2</v>
      </c>
      <c r="B9" t="s">
        <v>82</v>
      </c>
      <c r="C9" t="s">
        <v>76</v>
      </c>
      <c r="D9" s="11">
        <v>0.14</v>
      </c>
      <c r="E9" t="s">
        <v>25</v>
      </c>
      <c r="F9" t="s">
        <v>54</v>
      </c>
    </row>
    <row r="10">
      <c r="A10">
        <v>1</v>
      </c>
      <c r="B10" t="s">
        <v>79</v>
      </c>
      <c r="C10" t="s">
        <v>76</v>
      </c>
      <c r="D10" s="11">
        <v>0.05</v>
      </c>
      <c r="E10" t="s">
        <v>25</v>
      </c>
      <c r="F10" t="s">
        <v>54</v>
      </c>
    </row>
    <row r="11">
      <c r="A11">
        <v>1</v>
      </c>
      <c r="B11" t="s">
        <v>83</v>
      </c>
      <c r="C11" t="s">
        <v>76</v>
      </c>
      <c r="D11" s="11">
        <v>0.05</v>
      </c>
      <c r="E11" t="s">
        <v>25</v>
      </c>
      <c r="F11" t="s">
        <v>65</v>
      </c>
    </row>
    <row r="12">
      <c r="A12">
        <v>1</v>
      </c>
      <c r="B12" t="s">
        <v>84</v>
      </c>
      <c r="C12" t="s">
        <v>73</v>
      </c>
      <c r="D12" s="11">
        <v>0.727</v>
      </c>
      <c r="E12" t="s">
        <v>35</v>
      </c>
      <c r="F12" t="s">
        <v>85</v>
      </c>
    </row>
    <row r="13">
      <c r="A13">
        <v>2</v>
      </c>
      <c r="B13" t="s">
        <v>86</v>
      </c>
      <c r="C13" t="s">
        <v>73</v>
      </c>
      <c r="D13" s="11">
        <v>0.04</v>
      </c>
      <c r="E13" t="s">
        <v>39</v>
      </c>
      <c r="F13" t="s">
        <v>85</v>
      </c>
    </row>
    <row r="14">
      <c r="A14">
        <v>3</v>
      </c>
      <c r="B14" t="s">
        <v>87</v>
      </c>
      <c r="C14" t="s">
        <v>76</v>
      </c>
      <c r="D14" s="11">
        <v>0.727</v>
      </c>
      <c r="E14" t="s">
        <v>35</v>
      </c>
      <c r="F14" t="s">
        <v>34</v>
      </c>
    </row>
    <row r="15">
      <c r="A15">
        <v>1</v>
      </c>
      <c r="B15" t="s">
        <v>88</v>
      </c>
      <c r="C15" t="s">
        <v>76</v>
      </c>
      <c r="D15" s="11">
        <v>0.01</v>
      </c>
      <c r="E15" t="s">
        <v>39</v>
      </c>
      <c r="F15" t="s">
        <v>57</v>
      </c>
    </row>
    <row r="16">
      <c r="A16">
        <v>1</v>
      </c>
      <c r="B16" t="s">
        <v>89</v>
      </c>
      <c r="C16" t="s">
        <v>76</v>
      </c>
      <c r="D16" s="11">
        <v>0.05</v>
      </c>
      <c r="E16" t="s">
        <v>25</v>
      </c>
      <c r="F16" t="s">
        <v>51</v>
      </c>
    </row>
    <row r="17">
      <c r="A17">
        <v>1</v>
      </c>
      <c r="B17" t="s">
        <v>90</v>
      </c>
      <c r="C17" t="s">
        <v>76</v>
      </c>
      <c r="D17" s="11">
        <v>0.005</v>
      </c>
      <c r="E17" t="s">
        <v>39</v>
      </c>
      <c r="F17" t="s">
        <v>42</v>
      </c>
    </row>
    <row r="18">
      <c r="A18">
        <v>1</v>
      </c>
      <c r="B18" t="s">
        <v>91</v>
      </c>
      <c r="C18" t="s">
        <v>76</v>
      </c>
      <c r="D18" s="11">
        <v>0.025</v>
      </c>
      <c r="E18" t="s">
        <v>25</v>
      </c>
      <c r="F18" t="s">
        <v>48</v>
      </c>
    </row>
    <row r="19">
      <c r="A19">
        <v>1</v>
      </c>
      <c r="B19" t="s">
        <v>92</v>
      </c>
      <c r="C19" t="s">
        <v>73</v>
      </c>
      <c r="D19" s="11">
        <v>0.045</v>
      </c>
      <c r="E19" t="s">
        <v>25</v>
      </c>
      <c r="F19" t="s">
        <v>74</v>
      </c>
    </row>
    <row r="20">
      <c r="A20">
        <v>2</v>
      </c>
      <c r="B20" t="s">
        <v>93</v>
      </c>
      <c r="C20" t="s">
        <v>73</v>
      </c>
      <c r="D20" s="11">
        <v>1</v>
      </c>
      <c r="E20" t="s">
        <v>35</v>
      </c>
      <c r="F20" t="s">
        <v>85</v>
      </c>
    </row>
    <row r="21">
      <c r="A21">
        <v>3</v>
      </c>
      <c r="B21" t="s">
        <v>94</v>
      </c>
      <c r="C21" t="s">
        <v>73</v>
      </c>
      <c r="D21" s="11">
        <v>0.055</v>
      </c>
      <c r="E21" t="s">
        <v>39</v>
      </c>
      <c r="F21" t="s">
        <v>85</v>
      </c>
    </row>
    <row r="22">
      <c r="A22">
        <v>4</v>
      </c>
      <c r="B22" t="s">
        <v>95</v>
      </c>
      <c r="C22" t="s">
        <v>76</v>
      </c>
      <c r="D22" s="11">
        <v>1</v>
      </c>
      <c r="E22" t="s">
        <v>35</v>
      </c>
      <c r="F22" t="s">
        <v>34</v>
      </c>
    </row>
    <row r="23">
      <c r="A23">
        <v>2</v>
      </c>
      <c r="B23" t="s">
        <v>96</v>
      </c>
      <c r="C23" t="s">
        <v>73</v>
      </c>
      <c r="D23" s="11">
        <v>1</v>
      </c>
      <c r="E23" t="s">
        <v>35</v>
      </c>
      <c r="F23" t="s">
        <v>85</v>
      </c>
    </row>
    <row r="24">
      <c r="A24">
        <v>3</v>
      </c>
      <c r="B24" t="s">
        <v>97</v>
      </c>
      <c r="C24" t="s">
        <v>73</v>
      </c>
      <c r="D24" s="11">
        <v>0.019</v>
      </c>
      <c r="E24" t="s">
        <v>39</v>
      </c>
      <c r="F24" t="s">
        <v>85</v>
      </c>
    </row>
    <row r="25">
      <c r="A25">
        <v>4</v>
      </c>
      <c r="B25" t="s">
        <v>95</v>
      </c>
      <c r="C25" t="s">
        <v>76</v>
      </c>
      <c r="D25" s="11">
        <v>0.5</v>
      </c>
      <c r="E25" t="s">
        <v>35</v>
      </c>
      <c r="F25" t="s">
        <v>34</v>
      </c>
    </row>
    <row r="26">
      <c r="A26">
        <v>2</v>
      </c>
      <c r="B26" t="s">
        <v>98</v>
      </c>
      <c r="C26" t="s">
        <v>76</v>
      </c>
      <c r="D26" s="11">
        <v>0.01</v>
      </c>
      <c r="E26" t="s">
        <v>39</v>
      </c>
      <c r="F26" t="s">
        <v>57</v>
      </c>
    </row>
    <row r="27">
      <c r="A27">
        <v>1</v>
      </c>
      <c r="B27" t="s">
        <v>99</v>
      </c>
      <c r="C27" t="s">
        <v>73</v>
      </c>
      <c r="D27" s="11">
        <v>0.1</v>
      </c>
      <c r="E27" t="s">
        <v>25</v>
      </c>
      <c r="F27" t="s">
        <v>74</v>
      </c>
    </row>
    <row r="28">
      <c r="A28">
        <v>2</v>
      </c>
      <c r="B28" t="s">
        <v>100</v>
      </c>
      <c r="C28" t="s">
        <v>76</v>
      </c>
      <c r="D28" s="11">
        <v>0.067</v>
      </c>
      <c r="E28" t="s">
        <v>39</v>
      </c>
      <c r="F28" t="s">
        <v>38</v>
      </c>
    </row>
    <row r="29">
      <c r="A29">
        <v>2</v>
      </c>
      <c r="B29" t="s">
        <v>101</v>
      </c>
      <c r="C29" t="s">
        <v>76</v>
      </c>
      <c r="D29" s="11">
        <v>0.033</v>
      </c>
      <c r="E29" t="s">
        <v>25</v>
      </c>
      <c r="F29" t="s">
        <v>65</v>
      </c>
    </row>
    <row r="30">
      <c r="A30">
        <v>1</v>
      </c>
      <c r="B30" t="s">
        <v>90</v>
      </c>
      <c r="C30" t="s">
        <v>76</v>
      </c>
      <c r="D30" s="11">
        <v>0.01</v>
      </c>
      <c r="E30" t="s">
        <v>39</v>
      </c>
      <c r="F30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102</v>
      </c>
      <c r="B1" t="s" s="2">
        <v>103</v>
      </c>
      <c r="C1" t="s" s="2">
        <v>104</v>
      </c>
      <c r="D1" t="s" s="2">
        <v>105</v>
      </c>
      <c r="E1" t="s" s="2">
        <v>106</v>
      </c>
      <c r="F1" t="s" s="2">
        <v>107</v>
      </c>
    </row>
    <row r="2">
      <c r="A2" t="s">
        <v>2</v>
      </c>
      <c r="B2">
        <v>1</v>
      </c>
      <c r="C2" t="s">
        <v>108</v>
      </c>
      <c r="D2" t="s" s="14">
        <v>109</v>
      </c>
      <c r="E2" t="s" s="14"/>
      <c r="F2" t="s">
        <v>110</v>
      </c>
    </row>
    <row r="3">
      <c r="A3" t="s">
        <v>2</v>
      </c>
      <c r="B3">
        <v>2</v>
      </c>
      <c r="C3" t="s">
        <v>111</v>
      </c>
      <c r="D3" t="s" s="14">
        <v>112</v>
      </c>
      <c r="E3" t="s" s="14"/>
      <c r="F3" t="s">
        <v>113</v>
      </c>
    </row>
    <row r="4">
      <c r="A4" t="s">
        <v>2</v>
      </c>
      <c r="B4">
        <v>3</v>
      </c>
      <c r="C4" t="s">
        <v>114</v>
      </c>
      <c r="D4" t="s" s="14">
        <v>115</v>
      </c>
      <c r="E4" t="s" s="14"/>
      <c r="F4" t="s">
        <v>116</v>
      </c>
    </row>
    <row r="5">
      <c r="A5" t="s">
        <v>2</v>
      </c>
      <c r="B5">
        <v>4</v>
      </c>
      <c r="C5" t="s">
        <v>117</v>
      </c>
      <c r="D5" t="s" s="14">
        <v>118</v>
      </c>
      <c r="E5" t="s" s="14"/>
      <c r="F5" t="s">
        <v>119</v>
      </c>
    </row>
    <row r="6">
      <c r="A6" t="s">
        <v>2</v>
      </c>
      <c r="B6">
        <v>5</v>
      </c>
      <c r="C6" t="s">
        <v>120</v>
      </c>
      <c r="D6" t="s" s="14">
        <v>121</v>
      </c>
      <c r="E6" t="s" s="14">
        <v>122</v>
      </c>
      <c r="F6" t="s">
        <v>123</v>
      </c>
    </row>
    <row r="7">
      <c r="A7" t="s">
        <v>2</v>
      </c>
      <c r="B7">
        <v>6</v>
      </c>
      <c r="C7"/>
      <c r="D7" t="s" s="14">
        <v>124</v>
      </c>
      <c r="E7" t="s" s="14"/>
      <c r="F7"/>
    </row>
    <row r="8">
      <c r="A8" t="s">
        <v>125</v>
      </c>
      <c r="B8">
        <v>1</v>
      </c>
      <c r="C8" t="s">
        <v>126</v>
      </c>
      <c r="D8" t="s" s="14">
        <v>127</v>
      </c>
      <c r="E8" t="s" s="14"/>
      <c r="F8" t="s">
        <v>128</v>
      </c>
    </row>
    <row r="9">
      <c r="A9" t="s">
        <v>125</v>
      </c>
      <c r="B9">
        <v>2</v>
      </c>
      <c r="C9" t="s">
        <v>129</v>
      </c>
      <c r="D9" t="s" s="14">
        <v>130</v>
      </c>
      <c r="E9" t="s" s="14"/>
      <c r="F9"/>
    </row>
    <row r="10">
      <c r="A10" t="s">
        <v>125</v>
      </c>
      <c r="B10">
        <v>3</v>
      </c>
      <c r="C10" t="s">
        <v>129</v>
      </c>
      <c r="D10" t="s" s="14">
        <v>131</v>
      </c>
      <c r="E10" t="s" s="14"/>
      <c r="F10"/>
    </row>
    <row r="11">
      <c r="A11" t="s">
        <v>125</v>
      </c>
      <c r="B11">
        <v>4</v>
      </c>
      <c r="C11"/>
      <c r="D11" t="s" s="14">
        <v>132</v>
      </c>
      <c r="E11" t="s" s="14"/>
      <c r="F11" t="s">
        <v>133</v>
      </c>
    </row>
    <row r="12">
      <c r="A12" t="s">
        <v>134</v>
      </c>
      <c r="B12">
        <v>1</v>
      </c>
      <c r="C12" t="s">
        <v>135</v>
      </c>
      <c r="D12" t="s" s="14">
        <v>136</v>
      </c>
      <c r="E12" t="s" s="14">
        <v>137</v>
      </c>
      <c r="F12" t="s">
        <v>128</v>
      </c>
    </row>
    <row r="13">
      <c r="A13" t="s">
        <v>138</v>
      </c>
      <c r="B13">
        <v>1</v>
      </c>
      <c r="C13" t="s">
        <v>139</v>
      </c>
      <c r="D13" t="s" s="14">
        <v>140</v>
      </c>
      <c r="E13" t="s" s="14"/>
      <c r="F13" t="s">
        <v>141</v>
      </c>
    </row>
    <row r="14">
      <c r="A14" t="s">
        <v>138</v>
      </c>
      <c r="B14">
        <v>2</v>
      </c>
      <c r="C14" t="s">
        <v>142</v>
      </c>
      <c r="D14" t="s" s="14">
        <v>143</v>
      </c>
      <c r="E14" t="s" s="14"/>
      <c r="F14" t="s">
        <v>133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144</v>
      </c>
      <c r="B1"/>
      <c r="C1"/>
      <c r="D1"/>
    </row>
    <row r="2">
      <c r="A2" t="str" s="15">
        <f>"FER-GALETTEROIS · BOU.PAINS_VIENNOIS · référence : "&amp;Besoins!B3&amp;" "&amp;Besoins!C3&amp;" · multiplicateur réglable sur la feuille ""Besoins"""</f>
        <v>FER-GALETTEROIS · BOU.PAINS_VIENNOIS · référence : 1,15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145</v>
      </c>
      <c r="B4"/>
      <c r="C4"/>
      <c r="D4"/>
    </row>
    <row r="5">
      <c r="A5" t="s" s="17">
        <v>146</v>
      </c>
      <c r="B5" t="str" s="14">
        <f>"[RÉALISER] "&amp;Procedure!D2</f>
        <v>[RÉALISER] Réalisez la pâte feuilletée classique (5 tours) avec farine (200g), sel (4g), sucre glace (10g), beurre fondu (40g), eau (100g) et beurre de tourage (140g).</v>
      </c>
      <c r="C5"/>
      <c r="D5"/>
    </row>
    <row r="6">
      <c r="A6" t="s" s="17">
        <v>147</v>
      </c>
      <c r="B6" t="str" s="14">
        <f>"[CRÉMER] "&amp;Procedure!D3</f>
        <v>[CRÉMER] Crème frangipane : beurre pommade (50g) + sucre (50g), œuf (0,73 pc) + crème (10g), poudre d'amandes (50g), rhum (5g), puis crème pâtissière (25g).</v>
      </c>
      <c r="C6"/>
      <c r="D6"/>
    </row>
    <row r="7">
      <c r="A7"/>
      <c r="B7" t="s">
        <v>148</v>
      </c>
      <c r="C7" s="11">
        <f>'Besoins'!$B$2*0.05</f>
        <v>0.05</v>
      </c>
      <c r="D7" t="s">
        <v>25</v>
      </c>
    </row>
    <row r="8">
      <c r="A8" t="s" s="17">
        <v>149</v>
      </c>
      <c r="B8" t="str" s="14">
        <f>"[POCHER] "&amp;Procedure!D4</f>
        <v>[POCHER] En poche, spirale sur papier cuisson avec la fève. Congelez toute la nuit.</v>
      </c>
      <c r="C8"/>
      <c r="D8"/>
    </row>
    <row r="9">
      <c r="A9" t="s" s="17">
        <v>150</v>
      </c>
      <c r="B9" t="str" s="14">
        <f>"[ABAISSER] "&amp;Procedure!D5</f>
        <v>[ABAISSER] Abaissez les galets en disques, montez avec la crème congelée, chiquetez, dorez, réfrigérez, dorez à nouveau, rayez.</v>
      </c>
      <c r="C9"/>
      <c r="D9"/>
    </row>
    <row r="10">
      <c r="A10"/>
      <c r="B10" t="s">
        <v>151</v>
      </c>
      <c r="C10" s="11">
        <f>'Besoins'!$B$2*0.045</f>
        <v>0.045</v>
      </c>
      <c r="D10" t="s">
        <v>25</v>
      </c>
    </row>
    <row r="11">
      <c r="A11" t="s" s="17">
        <v>152</v>
      </c>
      <c r="B11" t="str" s="14">
        <f>"[ENFOURNER] "&amp;Procedure!D6</f>
        <v>[ENFOURNER] Enfournez.</v>
      </c>
      <c r="C11"/>
      <c r="D11"/>
    </row>
    <row r="12">
      <c r="A12"/>
      <c r="B12" t="str" s="18">
        <f>"ℹ "&amp;Procedure!E6</f>
        <v>ℹ</v>
      </c>
      <c r="C12"/>
      <c r="D12"/>
    </row>
    <row r="13">
      <c r="A13" t="s" s="17">
        <v>153</v>
      </c>
      <c r="B13" t="str" s="14">
        <f>Procedure!D7</f>
        <v>Sirop (eau 100g, sucre) + rhum (10g) au pinceau à la sortie.</v>
      </c>
      <c r="C13"/>
      <c r="D13"/>
    </row>
    <row r="14">
      <c r="A14"/>
      <c r="B14" t="s">
        <v>148</v>
      </c>
      <c r="C14" s="11">
        <f>'Besoins'!$B$2*0.05</f>
        <v>0.05</v>
      </c>
      <c r="D14" t="s">
        <v>25</v>
      </c>
    </row>
    <row r="15">
      <c r="A15"/>
      <c r="B15" t="s">
        <v>154</v>
      </c>
      <c r="C15" s="11">
        <f>'Besoins'!$B$2*0.1</f>
        <v>0.1</v>
      </c>
      <c r="D15" t="s">
        <v>25</v>
      </c>
    </row>
    <row r="16">
      <c r="A16"/>
      <c r="B16" t="s">
        <v>155</v>
      </c>
      <c r="C16" s="11">
        <f>'Besoins'!$B$2*0.01</f>
        <v>0.01</v>
      </c>
      <c r="D16" t="s">
        <v>39</v>
      </c>
    </row>
    <row r="17">
      <c r="A17"/>
      <c r="B17"/>
      <c r="C17"/>
      <c r="D17"/>
    </row>
    <row r="18">
      <c r="A18" t="s" s="16">
        <v>156</v>
      </c>
      <c r="B18"/>
      <c r="C18"/>
      <c r="D18"/>
    </row>
    <row r="19">
      <c r="A19" t="s" s="17">
        <v>146</v>
      </c>
      <c r="B19" t="str" s="14">
        <f>"[PLIER] "&amp;Procedure!D8</f>
        <v>[PLIER] Plier une feuille de papier cuisson 40×30cm en deux dans la longueur puis en trois pour marquer les plis (rectangle 20×10cm), déplier.</v>
      </c>
      <c r="C19"/>
      <c r="D19"/>
    </row>
    <row r="20">
      <c r="A20" t="s" s="17">
        <v>147</v>
      </c>
      <c r="B20" t="str" s="14">
        <f>"[BEURRER] "&amp;Procedure!D9</f>
        <v>[BEURRER] Poser le beurre (150g) au centre d'un des rectangles, fariner légèrement, taper au rouleau pour l'aplatir jusqu'aux marquages sans dépasser.</v>
      </c>
      <c r="C20"/>
      <c r="D20"/>
    </row>
    <row r="21">
      <c r="A21"/>
      <c r="B21" t="s">
        <v>157</v>
      </c>
      <c r="C21" s="11">
        <f>'Besoins'!$B$2*0.14</f>
        <v>0.14</v>
      </c>
      <c r="D21" t="s">
        <v>25</v>
      </c>
    </row>
    <row r="22">
      <c r="A22" t="s" s="17">
        <v>149</v>
      </c>
      <c r="B22" t="str" s="14">
        <f>"[BEURRER] "&amp;Procedure!D10</f>
        <v>[BEURRER] Replier la feuille sur le beurre en suivant les marquages, égaliser l'épaisseur au rouleau dans l'enveloppe de papier.</v>
      </c>
      <c r="C22"/>
      <c r="D22"/>
    </row>
    <row r="23">
      <c r="A23"/>
      <c r="B23" t="s">
        <v>157</v>
      </c>
      <c r="C23" s="11">
        <f>'Besoins'!$B$2*0.14</f>
        <v>0.14</v>
      </c>
      <c r="D23" t="s">
        <v>25</v>
      </c>
    </row>
    <row r="24">
      <c r="A24" t="s" s="17">
        <v>150</v>
      </c>
      <c r="B24" t="str" s="14">
        <f>Procedure!D11</f>
        <v>Réfrigérer avant utilisation.</v>
      </c>
      <c r="C24"/>
      <c r="D24"/>
    </row>
    <row r="25">
      <c r="A25"/>
      <c r="B25"/>
      <c r="C25"/>
      <c r="D25"/>
    </row>
    <row r="26">
      <c r="A26" t="s" s="16">
        <v>158</v>
      </c>
      <c r="B26"/>
      <c r="C26"/>
      <c r="D26"/>
    </row>
    <row r="27">
      <c r="A27" t="s" s="17">
        <v>146</v>
      </c>
      <c r="B27" t="str" s="14">
        <f>"[FOUETTER] "&amp;Procedure!D12</f>
        <v>[FOUETTER] Fouettez ensemble l'œuf entier (1 pc), le jaune d'œuf (1 pc) et le lait entier (10g) jusqu'à mélange homogène.</v>
      </c>
      <c r="C27"/>
      <c r="D27"/>
    </row>
    <row r="28">
      <c r="A28"/>
      <c r="B28" t="s">
        <v>159</v>
      </c>
      <c r="C28" s="11">
        <f>'Besoins'!$B$2*1</f>
        <v>1</v>
      </c>
      <c r="D28" t="s">
        <v>35</v>
      </c>
    </row>
    <row r="29">
      <c r="A29"/>
      <c r="B29" t="s">
        <v>160</v>
      </c>
      <c r="C29" s="11">
        <f>'Besoins'!$B$2*1</f>
        <v>1</v>
      </c>
      <c r="D29" t="s">
        <v>35</v>
      </c>
    </row>
    <row r="30">
      <c r="A30"/>
      <c r="B30" t="str">
        <f>Besoins!B15</f>
        <v>Lait entier UHT 3,5% MG brique 1L</v>
      </c>
      <c r="C30" s="11">
        <f>Besoins!E15</f>
        <v>0.01</v>
      </c>
      <c r="D30" t="str">
        <f>Besoins!F15</f>
        <v>lt</v>
      </c>
    </row>
    <row r="31">
      <c r="A31"/>
      <c r="B31" t="str" s="18">
        <f>"ℹ "&amp;Procedure!E12</f>
        <v>ℹ</v>
      </c>
      <c r="C31"/>
      <c r="D31"/>
    </row>
    <row r="32">
      <c r="A32"/>
      <c r="B32"/>
      <c r="C32"/>
      <c r="D32"/>
    </row>
    <row r="33">
      <c r="A33" t="s" s="16">
        <v>161</v>
      </c>
      <c r="B33"/>
      <c r="C33"/>
      <c r="D33"/>
    </row>
    <row r="34">
      <c r="A34" t="s" s="17">
        <v>146</v>
      </c>
      <c r="B34" t="str" s="14">
        <f>"[PORTER] "&amp;Procedure!D13</f>
        <v>[PORTER] Portez à ébullition l'eau (250g) avec le sucre (125g).</v>
      </c>
      <c r="C34"/>
      <c r="D34"/>
    </row>
    <row r="35">
      <c r="A35"/>
      <c r="B35" t="s">
        <v>162</v>
      </c>
      <c r="C35" s="11">
        <f>'Besoins'!$B$2*0.0666666667</f>
        <v>0.066667</v>
      </c>
      <c r="D35" t="s">
        <v>39</v>
      </c>
    </row>
    <row r="36">
      <c r="A36"/>
      <c r="B36" t="s">
        <v>148</v>
      </c>
      <c r="C36" s="11">
        <f>'Besoins'!$B$2*0.0333333333</f>
        <v>0.033333</v>
      </c>
      <c r="D36" t="s">
        <v>25</v>
      </c>
    </row>
    <row r="37">
      <c r="A37" t="s" s="17">
        <v>147</v>
      </c>
      <c r="B37" t="str" s="14">
        <f>"[REFROIDIR] "&amp;Procedure!D14</f>
        <v>[REFROIDIR] Laissez refroidir avant utilisation (badigeonnage au pinceau à la sortie du four).</v>
      </c>
      <c r="C37"/>
      <c r="D37"/>
    </row>
    <row r="38">
      <c r="A38"/>
      <c r="B38"/>
      <c r="C38"/>
      <c r="D38"/>
    </row>
    <row r="39">
      <c r="A39" t="s" s="19">
        <v>22</v>
      </c>
      <c r="B39"/>
      <c r="C39"/>
      <c r="D39"/>
    </row>
  </sheetData>
  <sheetProtection sheet="1"/>
  <mergeCells count="22">
    <mergeCell ref="A1:D1"/>
    <mergeCell ref="A2:D2"/>
    <mergeCell ref="A4:D4"/>
    <mergeCell ref="B5:D5"/>
    <mergeCell ref="B6:D6"/>
    <mergeCell ref="B8:D8"/>
    <mergeCell ref="B9:D9"/>
    <mergeCell ref="B11:D11"/>
    <mergeCell ref="B12:D12"/>
    <mergeCell ref="B13:D13"/>
    <mergeCell ref="A18:D18"/>
    <mergeCell ref="B19:D19"/>
    <mergeCell ref="B20:D20"/>
    <mergeCell ref="B22:D22"/>
    <mergeCell ref="B24:D24"/>
    <mergeCell ref="A26:D26"/>
    <mergeCell ref="B27:D27"/>
    <mergeCell ref="B31:D31"/>
    <mergeCell ref="A33:D33"/>
    <mergeCell ref="B34:D34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2026-09-15T14:51:58Z</dcterms:created>
  <dc:title>Galette des rois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2026-09-15T14:51:58Z</dcterms:modified>
  <cp:revision>1</cp:revision>
</cp:coreProperties>
</file>