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<sst xmlns="http://schemas.openxmlformats.org/spreadsheetml/2006/main" count="138" uniqueCount="138">
  <si>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</si>
  <si>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</si>
  <si>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Cruffin (Ferrandi)</t>
  </si>
  <si>
    <t>Code</t>
  </si>
  <si>
    <t>FER-CRUFFIN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</si>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</sst>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1.701264</v>
      </c>
    </row>
    <row r="12">
      <c r="A12" t="s" s="3">
        <v>17</v>
      </c>
      <c r="B12" s="4">
        <v>1.8002793650794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1.701264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0.146667</v>
      </c>
      <c r="E7" s="11">
        <f>D7*$B$2</f>
        <v>0.146667</v>
      </c>
      <c r="F7" t="s">
        <v>35</v>
      </c>
      <c r="G7" s="4">
        <f>E7*0.0042999902</f>
        <v>0.000631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E8*4.2</f>
        <v>0.336</v>
      </c>
    </row>
    <row r="9">
      <c r="A9" t="s" s="12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 t="s">
        <v>46</v>
      </c>
      <c r="B11" t="s">
        <v>47</v>
      </c>
      <c r="C11" t="s">
        <v>45</v>
      </c>
      <c r="D11" s="9">
        <v>0.125</v>
      </c>
      <c r="E11" s="11">
        <f>D11*$B$2</f>
        <v>0.125</v>
      </c>
      <c r="F11" t="s">
        <v>25</v>
      </c>
      <c r="G11" s="4">
        <f>E11*0.82</f>
        <v>0.1025</v>
      </c>
    </row>
    <row r="12">
      <c r="A12" t="s">
        <v>48</v>
      </c>
      <c r="B12" t="s">
        <v>49</v>
      </c>
      <c r="C12" t="s">
        <v>50</v>
      </c>
      <c r="D12" s="9">
        <v>0.16</v>
      </c>
      <c r="E12" s="11">
        <f>D12*$B$2</f>
        <v>0.16</v>
      </c>
      <c r="F12" t="s">
        <v>25</v>
      </c>
      <c r="G12" s="4">
        <f>E12*5.2</f>
        <v>0.832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35</v>
      </c>
      <c r="G13" s="4">
        <f>E13*1.05</f>
        <v>0.1575</v>
      </c>
    </row>
    <row r="14">
      <c r="A14" t="s">
        <v>54</v>
      </c>
      <c r="B14" t="s">
        <v>55</v>
      </c>
      <c r="C14" t="s">
        <v>56</v>
      </c>
      <c r="D14" s="9">
        <v>0.012</v>
      </c>
      <c r="E14" s="11">
        <f>D14*$B$2</f>
        <v>0.012</v>
      </c>
      <c r="F14" t="s">
        <v>25</v>
      </c>
      <c r="G14" s="4">
        <f>E14*2.2</f>
        <v>0.0264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0.153333</v>
      </c>
      <c r="E16" s="11">
        <f>D16*$B$2</f>
        <v>0.153333</v>
      </c>
      <c r="F16" t="s">
        <v>25</v>
      </c>
      <c r="G16" s="4">
        <f>E16*0.8200017826</f>
        <v>0.125733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0.125</v>
      </c>
      <c r="E4" t="s">
        <v>25</v>
      </c>
      <c r="F4" t="s">
        <v>45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35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0.005</v>
      </c>
      <c r="E6" t="s">
        <v>25</v>
      </c>
      <c r="F6" t="s">
        <v>59</v>
      </c>
    </row>
    <row r="7">
      <c r="A7">
        <v>1</v>
      </c>
      <c r="B7" t="s">
        <v>75</v>
      </c>
      <c r="C7" t="s">
        <v>71</v>
      </c>
      <c r="D7" s="11">
        <v>0.012</v>
      </c>
      <c r="E7" t="s">
        <v>25</v>
      </c>
      <c r="F7" t="s">
        <v>56</v>
      </c>
    </row>
    <row r="8">
      <c r="A8">
        <v>1</v>
      </c>
      <c r="B8" t="s">
        <v>76</v>
      </c>
      <c r="C8" t="s">
        <v>71</v>
      </c>
      <c r="D8" s="11">
        <v>0.03</v>
      </c>
      <c r="E8" t="s">
        <v>25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0.01</v>
      </c>
      <c r="E9" t="s">
        <v>25</v>
      </c>
      <c r="F9" t="s">
        <v>50</v>
      </c>
    </row>
    <row r="10">
      <c r="A10">
        <v>1</v>
      </c>
      <c r="B10" t="s">
        <v>78</v>
      </c>
      <c r="C10" t="s">
        <v>71</v>
      </c>
      <c r="D10" s="11">
        <v>0.001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68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80</v>
      </c>
      <c r="C12" t="s">
        <v>71</v>
      </c>
      <c r="D12" s="11">
        <v>0.15</v>
      </c>
      <c r="E12" t="s">
        <v>25</v>
      </c>
      <c r="F12" t="s">
        <v>50</v>
      </c>
    </row>
    <row r="13">
      <c r="A13">
        <v>1</v>
      </c>
      <c r="B13" t="s">
        <v>81</v>
      </c>
      <c r="C13" t="s">
        <v>68</v>
      </c>
      <c r="D13" s="11">
        <v>0.22</v>
      </c>
      <c r="E13" t="s">
        <v>25</v>
      </c>
      <c r="F13" t="s">
        <v>69</v>
      </c>
    </row>
    <row r="14">
      <c r="A14">
        <v>2</v>
      </c>
      <c r="B14" t="s">
        <v>82</v>
      </c>
      <c r="C14" t="s">
        <v>71</v>
      </c>
      <c r="D14" s="11">
        <v>0.147</v>
      </c>
      <c r="E14" t="s">
        <v>35</v>
      </c>
      <c r="F14" t="s">
        <v>34</v>
      </c>
    </row>
    <row r="15">
      <c r="A15">
        <v>2</v>
      </c>
      <c r="B15" t="s">
        <v>83</v>
      </c>
      <c r="C15" t="s">
        <v>71</v>
      </c>
      <c r="D15" s="11">
        <v>0.073</v>
      </c>
      <c r="E15" t="s">
        <v>25</v>
      </c>
      <c r="F15" t="s">
        <v>62</v>
      </c>
    </row>
    <row r="16">
      <c r="A16">
        <v>1</v>
      </c>
      <c r="B16" t="s">
        <v>76</v>
      </c>
      <c r="C16" t="s">
        <v>71</v>
      </c>
      <c r="D16" s="11">
        <v>0.05</v>
      </c>
      <c r="E16" t="s">
        <v>25</v>
      </c>
      <c r="F16" t="s">
        <v>62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25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>
        <v>93</v>
      </c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>
        <v>106</v>
      </c>
      <c r="F6" t="s">
        <v>107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 t="s">
        <v>113</v>
      </c>
    </row>
    <row r="9">
      <c r="A9" t="s">
        <v>110</v>
      </c>
      <c r="B9">
        <v>2</v>
      </c>
      <c r="C9" t="s">
        <v>114</v>
      </c>
      <c r="D9" t="s" s="14">
        <v>115</v>
      </c>
      <c r="E9" t="s" s="14"/>
      <c r="F9"/>
    </row>
    <row r="10">
      <c r="A10" t="s">
        <v>110</v>
      </c>
      <c r="B10">
        <v>3</v>
      </c>
      <c r="C10" t="s">
        <v>114</v>
      </c>
      <c r="D10" t="s" s="14">
        <v>116</v>
      </c>
      <c r="E10" t="s" s="14"/>
      <c r="F10"/>
    </row>
    <row r="11">
      <c r="A11" t="s">
        <v>110</v>
      </c>
      <c r="B11">
        <v>4</v>
      </c>
      <c r="C11"/>
      <c r="D11" t="s" s="14">
        <v>117</v>
      </c>
      <c r="E11" t="s" s="14"/>
      <c r="F11" t="s">
        <v>100</v>
      </c>
    </row>
    <row r="12">
      <c r="A12" t="s">
        <v>118</v>
      </c>
      <c r="B12">
        <v>1</v>
      </c>
      <c r="C12" t="s">
        <v>119</v>
      </c>
      <c r="D12" t="s" s="14">
        <v>120</v>
      </c>
      <c r="E12" t="s" s="14"/>
      <c r="F12" t="s">
        <v>121</v>
      </c>
    </row>
    <row r="13">
      <c r="A13" t="s">
        <v>118</v>
      </c>
      <c r="B13">
        <v>2</v>
      </c>
      <c r="C13" t="s">
        <v>122</v>
      </c>
      <c r="D13" t="s" s="14">
        <v>123</v>
      </c>
      <c r="E13" t="s" s="14"/>
      <c r="F13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11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11">
        <f>Besoins!E14</f>
        <v>0.012</v>
      </c>
      <c r="D7" t="str">
        <f>Besoins!F14</f>
        <v>kg</v>
      </c>
    </row>
    <row r="8">
      <c r="A8"/>
      <c r="B8" t="s">
        <v>127</v>
      </c>
      <c r="C8" s="11">
        <f>'Besoins'!$B$2*0.03</f>
        <v>0.03</v>
      </c>
      <c r="D8" t="s">
        <v>25</v>
      </c>
    </row>
    <row r="9">
      <c r="A9"/>
      <c r="B9" t="str">
        <f>Besoins!B9</f>
        <v>colorant liquide rouge</v>
      </c>
      <c r="C9" s="11">
        <f>Besoins!E9</f>
        <v>0.001</v>
      </c>
      <c r="D9" t="str">
        <f>Besoins!F9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128</v>
      </c>
      <c r="B11" t="str" s="14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129</v>
      </c>
      <c r="C12" s="11">
        <f>'Besoins'!$B$2*0.15</f>
        <v>0.15</v>
      </c>
      <c r="D12" t="s">
        <v>25</v>
      </c>
    </row>
    <row r="13">
      <c r="A13" t="s" s="17">
        <v>130</v>
      </c>
      <c r="B13" t="str" s="14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7">
        <v>131</v>
      </c>
      <c r="B14" t="str" s="14">
        <f>"[APPRÊTER] "&amp;Procedure!D5</f>
        <v>[APPRÊTER] Apprêt à température ambiante.</v>
      </c>
      <c r="C14"/>
      <c r="D14"/>
    </row>
    <row r="15">
      <c r="A15" t="s" s="17">
        <v>132</v>
      </c>
      <c r="B15" t="str" s="14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133</v>
      </c>
      <c r="C16" s="11">
        <f>'Besoins'!$B$2*0.22</f>
        <v>0.22</v>
      </c>
      <c r="D16" t="s">
        <v>25</v>
      </c>
    </row>
    <row r="17">
      <c r="A17"/>
      <c r="B17" t="str" s="18">
        <f>"ℹ "&amp;Procedure!E6</f>
        <v>ℹ</v>
      </c>
      <c r="C17"/>
      <c r="D17"/>
    </row>
    <row r="18">
      <c r="A18" t="s" s="17">
        <v>134</v>
      </c>
      <c r="B18" t="str" s="14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6">
        <v>135</v>
      </c>
      <c r="B20"/>
      <c r="C20"/>
      <c r="D20"/>
    </row>
    <row r="21">
      <c r="A21" t="s" s="17">
        <v>126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128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136</v>
      </c>
      <c r="C23" s="11">
        <f>'Besoins'!$B$2*0.15</f>
        <v>0.15</v>
      </c>
      <c r="D23" t="s">
        <v>25</v>
      </c>
    </row>
    <row r="24">
      <c r="A24" t="s" s="17">
        <v>130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136</v>
      </c>
      <c r="C25" s="11">
        <f>'Besoins'!$B$2*0.15</f>
        <v>0.15</v>
      </c>
      <c r="D25" t="s">
        <v>25</v>
      </c>
    </row>
    <row r="26">
      <c r="A26" t="s" s="17">
        <v>131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 t="s" s="17">
        <v>126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11">
        <f>Besoins!E7</f>
        <v>0.146667</v>
      </c>
      <c r="D30" t="str">
        <f>Besoins!F7</f>
        <v>lt</v>
      </c>
    </row>
    <row r="31">
      <c r="A31"/>
      <c r="B31" t="s">
        <v>127</v>
      </c>
      <c r="C31" s="11">
        <f>'Besoins'!$B$2*0.0733333333</f>
        <v>0.073333</v>
      </c>
      <c r="D31" t="s">
        <v>25</v>
      </c>
    </row>
    <row r="32">
      <c r="A32" t="s" s="17">
        <v>128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2026-09-15T11:56:41Z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2026-09-15T11:56:41Z</dcterms:modified>
  <cp:revision>1</cp:revision>
</cp:coreProperties>
</file>