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<sst xmlns="http://schemas.openxmlformats.org/spreadsheetml/2006/main" count="158" uniqueCount="158">
  <si>
    <t>Fiche technique</t>
  </si>
  <si>
    <t>Nom</t>
  </si>
  <si>
    <t>Croissant aux amandes (Ferrandi)</t>
  </si>
  <si>
    <t>Code</t>
  </si>
  <si>
    <t>FER-CROISAMANDE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</si>
  <si>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</si>
  <si>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</si>
  <si>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</si>
  <si>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</si>
  <si>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</si>
  <si>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</si>
  <si>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</si>
  <si>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</si>
  <si>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</si>
  <si>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</si>
  <si>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</si>
  <si>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</si>
  <si>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</si>
  <si>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</si>
  <si>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</si>
  <si>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</si>
  <si>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</si>
  <si>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</si>
  <si>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</si>
  <si>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</si>
  <si>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</si>
  <si>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</si>
  <si>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</si>
  <si>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</si>
  <si>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</si>
  <si>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</si>
  <si>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</si>
  <si>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</si>
  <si>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</si>
  <si>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</si>
  <si>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</si>
  <si>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</si>
  <si>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</si>
  <si>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</si>
  <si>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</si>
  <si>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</si>
  <si>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</si>
  <si>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</si>
  <si>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</si>
  <si>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</si>
  <si>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</si>
  <si>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</si>
  <si>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</si>
  <si>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POUDRE-A-CREME</t>
  </si>
  <si>
    <t>Poudre à crème (custard powder) — à réactualiser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</si>
  <si>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</si>
  <si>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</si>
  <si>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</si>
  <si>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</si>
  <si>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</si>
  <si>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</si>
  <si>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</si>
  <si>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</si>
  <si>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</si>
  <si>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</si>
  <si>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</si>
  <si>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</si>
  <si>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</si>
  <si>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</si>
  <si>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</si>
  <si>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</si>
  <si>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</si>
  <si>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</si>
  <si>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</si>
  <si>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</si>
  <si>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</si>
  <si>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</si>
  <si>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</si>
  <si>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</si>
  <si>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</si>
  <si>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0,5 kg)</t>
  </si>
  <si>
    <t>recette</t>
  </si>
  <si>
    <t>Pains viennois et brioches</t>
  </si>
  <si>
    <t xml:space="preserve">    ↳ Pâte levée feuilletée (Ferrandi)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</si>
  <si>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</si>
  <si>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</si>
  <si>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</si>
  <si>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</si>
  <si>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</si>
  <si>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</si>
  <si>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</si>
  <si>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</si>
  <si>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</si>
  <si>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</si>
  <si>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</si>
  <si>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Eau (robinet - moy. France 2026)</t>
  </si>
  <si>
    <t xml:space="preserve">    ↳ Sucre blanc cristal sac 25 kg</t>
  </si>
  <si>
    <t xml:space="preserve">    ↳ Gousses de vanille Bourbon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</si>
  <si>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</si>
  <si>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</si>
  <si>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</si>
  <si>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</si>
  <si>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</si>
  <si>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Poudre à crème (custard powder) — à réactualiser</t>
  </si>
  <si>
    <t xml:space="preserve">    ↳ Amandes effilées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</si>
  <si>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</si>
  <si>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</si>
  <si>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</si>
  <si>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</si>
  <si>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</si>
  <si>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</si>
  <si>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</si>
  <si>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</si>
  <si>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un sirop léger : ébullition eau (500g), sucre (500g) et vanille grattée (1 gousse), laissez tiédir.</t>
  </si>
  <si>
    <t>10 min (cuisson)</t>
  </si>
  <si>
    <t>Ouvrez les croissants en deux dans la longueur, trempez rapidement chaque moitié dans le sirop tiédi, égouttez sur grille.</t>
  </si>
  <si>
    <t>Préparez la crème d'amande : crémez le beurre (240g) et le sucre (240g), incorporez les œufs (4,9 pc) puis la poudre à crème (24g).</t>
  </si>
  <si>
    <t>10 min (prepa)</t>
  </si>
  <si>
    <t>FOURRER</t>
  </si>
  <si>
    <t>Garnissez la moitié inférieure de crème d'amande en poche, refermez, un peu de crème sur le dessus, amandes effilées (100g).</t>
  </si>
  <si>
    <t>ENFOURNER</t>
  </si>
  <si>
    <t>Enfournez, sucre glace (30g) à la sortie.</t>
  </si>
  <si>
    <t>180°C</t>
  </si>
  <si>
    <t>15 min (cuisson)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</si>
  <si>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</si>
  <si>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</si>
  <si>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</si>
  <si>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</si>
  <si>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</si>
  <si>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</si>
  <si>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</si>
  <si>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</si>
  <si>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</si>
  <si>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</si>
  <si>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</si>
  <si>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</si>
  <si>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</si>
  <si>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</si>
  <si>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</si>
  <si>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</si>
  <si>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</si>
  <si>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</si>
  <si>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</si>
  <si>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</si>
  <si>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</si>
  <si>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</si>
  <si>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</si>
  <si>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</si>
  <si>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Fiche technique — Croissant aux amandes (Ferrandi)</t>
  </si>
  <si>
    <t>Croissant aux amandes (Ferrandi)  FER-CROISAMANDE</t>
  </si>
  <si>
    <t>1.</t>
  </si>
  <si>
    <t xml:space="preserve">    Sucre blanc cristal sac 25 kg</t>
  </si>
  <si>
    <t>2.</t>
  </si>
  <si>
    <t>3.</t>
  </si>
  <si>
    <t xml:space="preserve">    Beurre doux 82% MG plaquette</t>
  </si>
  <si>
    <t>4.</t>
  </si>
  <si>
    <t>5.</t>
  </si>
  <si>
    <t>↳ Pâte levée feuilletée (Ferrandi)  FER-PATLEVFEUIL</t>
  </si>
  <si>
    <t xml:space="preserve">    Eau (robinet - moy. France 2026)</t>
  </si>
  <si>
    <t xml:space="preserve">    Beurre de tourage (Ferrandi)</t>
  </si>
  <si>
    <t>6.</t>
  </si>
  <si>
    <t>7.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</si>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</sst>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325.05533988468</v>
      </c>
    </row>
    <row r="12">
      <c r="A12" t="s" s="3">
        <v>17</v>
      </c>
      <c r="B12" s="4">
        <v>650.11067976936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325.05533988468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</v>
      </c>
      <c r="C3" t="s" s="10">
        <v>25</v>
      </c>
      <c r="D3"/>
      <c r="E3"/>
      <c r="F3"/>
    </row>
    <row r="4">
      <c r="A4" t="s">
        <v>26</v>
      </c>
      <c r="B4" s="11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4.909</v>
      </c>
      <c r="E7" s="11">
        <f>D7*$B$2</f>
        <v>4.909</v>
      </c>
      <c r="F7" t="s">
        <v>35</v>
      </c>
      <c r="G7" s="4">
        <f>E7*0.27</f>
        <v>1.32543</v>
      </c>
    </row>
    <row r="8">
      <c r="A8" t="s">
        <v>36</v>
      </c>
      <c r="B8" t="s">
        <v>37</v>
      </c>
      <c r="C8" t="s">
        <v>38</v>
      </c>
      <c r="D8" s="9">
        <v>0.566722</v>
      </c>
      <c r="E8" s="11">
        <f>D8*$B$2</f>
        <v>0.566722</v>
      </c>
      <c r="F8" t="s">
        <v>39</v>
      </c>
      <c r="G8" s="4">
        <f>E8*0.0042999968</f>
        <v>0.002437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E9*320</f>
        <v>320</v>
      </c>
    </row>
    <row r="10">
      <c r="A10" t="s">
        <v>43</v>
      </c>
      <c r="B10" t="s">
        <v>44</v>
      </c>
      <c r="C10" t="s">
        <v>45</v>
      </c>
      <c r="D10" s="9">
        <v>0.061779</v>
      </c>
      <c r="E10" s="11">
        <f>D10*$B$2</f>
        <v>0.061779</v>
      </c>
      <c r="F10" t="s">
        <v>25</v>
      </c>
      <c r="G10" s="4">
        <f>E10*0.950003724</f>
        <v>0.05869</v>
      </c>
    </row>
    <row r="11">
      <c r="A11" t="s">
        <v>46</v>
      </c>
      <c r="B11" t="s">
        <v>47</v>
      </c>
      <c r="C11" t="s">
        <v>45</v>
      </c>
      <c r="D11" s="9">
        <v>0.061779</v>
      </c>
      <c r="E11" s="11">
        <f>D11*$B$2</f>
        <v>0.061779</v>
      </c>
      <c r="F11" t="s">
        <v>25</v>
      </c>
      <c r="G11" s="4">
        <f>E11*0.8200032144</f>
        <v>0.050659</v>
      </c>
    </row>
    <row r="12">
      <c r="A12" t="s">
        <v>48</v>
      </c>
      <c r="B12" t="s">
        <v>49</v>
      </c>
      <c r="C12" t="s">
        <v>50</v>
      </c>
      <c r="D12" s="9">
        <v>0.024</v>
      </c>
      <c r="E12" s="11">
        <f>D12*$B$2</f>
        <v>0.024</v>
      </c>
      <c r="F12" t="s">
        <v>25</v>
      </c>
      <c r="G12" s="4">
        <f>E12*6.5</f>
        <v>0.156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25</v>
      </c>
      <c r="G13" s="4">
        <f>E13*11</f>
        <v>1.1</v>
      </c>
    </row>
    <row r="14">
      <c r="A14" t="s">
        <v>54</v>
      </c>
      <c r="B14" t="s">
        <v>55</v>
      </c>
      <c r="C14" t="s">
        <v>56</v>
      </c>
      <c r="D14" s="9">
        <v>0.319077</v>
      </c>
      <c r="E14" s="11">
        <f>D14*$B$2</f>
        <v>0.319077</v>
      </c>
      <c r="F14" t="s">
        <v>25</v>
      </c>
      <c r="G14" s="4">
        <f>E14*5.2000070074</f>
        <v>1.659203</v>
      </c>
    </row>
    <row r="15">
      <c r="A15" t="s">
        <v>57</v>
      </c>
      <c r="B15" t="s">
        <v>58</v>
      </c>
      <c r="C15" t="s">
        <v>59</v>
      </c>
      <c r="D15" s="9">
        <v>0.007414</v>
      </c>
      <c r="E15" s="11">
        <f>D15*$B$2</f>
        <v>0.007414</v>
      </c>
      <c r="F15" t="s">
        <v>25</v>
      </c>
      <c r="G15" s="4">
        <f>E15*5.1996556672</f>
        <v>0.03855</v>
      </c>
    </row>
    <row r="16">
      <c r="A16" t="s">
        <v>60</v>
      </c>
      <c r="B16" t="s">
        <v>61</v>
      </c>
      <c r="C16" t="s">
        <v>62</v>
      </c>
      <c r="D16" s="9">
        <v>0.005931</v>
      </c>
      <c r="E16" s="11">
        <f>D16*$B$2</f>
        <v>0.005931</v>
      </c>
      <c r="F16" t="s">
        <v>25</v>
      </c>
      <c r="G16" s="4">
        <f>E16*2.1999285023</f>
        <v>0.013048</v>
      </c>
    </row>
    <row r="17">
      <c r="A17" t="s">
        <v>63</v>
      </c>
      <c r="B17" t="s">
        <v>64</v>
      </c>
      <c r="C17" t="s">
        <v>65</v>
      </c>
      <c r="D17" s="9">
        <v>0.002471</v>
      </c>
      <c r="E17" s="11">
        <f>D17*$B$2</f>
        <v>0.002471</v>
      </c>
      <c r="F17" t="s">
        <v>25</v>
      </c>
      <c r="G17" s="4">
        <f>E17*0.350024035</f>
        <v>0.000865</v>
      </c>
    </row>
    <row r="18">
      <c r="A18" t="s">
        <v>66</v>
      </c>
      <c r="B18" t="s">
        <v>67</v>
      </c>
      <c r="C18" t="s">
        <v>68</v>
      </c>
      <c r="D18" s="9">
        <v>0.754827</v>
      </c>
      <c r="E18" s="11">
        <f>D18*$B$2</f>
        <v>0.754827</v>
      </c>
      <c r="F18" t="s">
        <v>25</v>
      </c>
      <c r="G18" s="4">
        <f>E18*0.8200000197</f>
        <v>0.618958</v>
      </c>
    </row>
    <row r="19">
      <c r="A19" t="s">
        <v>69</v>
      </c>
      <c r="B19" t="s">
        <v>70</v>
      </c>
      <c r="C19" t="s">
        <v>68</v>
      </c>
      <c r="D19" s="9">
        <v>0.03</v>
      </c>
      <c r="E19" s="11">
        <f>D19*$B$2</f>
        <v>0.03</v>
      </c>
      <c r="F19" t="s">
        <v>25</v>
      </c>
      <c r="G19" s="4">
        <f>E19*1.05</f>
        <v>0.0315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0.5</v>
      </c>
      <c r="E2" t="s">
        <v>25</v>
      </c>
      <c r="F2" t="s">
        <v>77</v>
      </c>
    </row>
    <row r="3">
      <c r="A3">
        <v>1</v>
      </c>
      <c r="B3" t="s">
        <v>78</v>
      </c>
      <c r="C3" t="s">
        <v>76</v>
      </c>
      <c r="D3" s="11">
        <v>0.3</v>
      </c>
      <c r="E3" t="s">
        <v>25</v>
      </c>
      <c r="F3" t="s">
        <v>77</v>
      </c>
    </row>
    <row r="4">
      <c r="A4">
        <v>2</v>
      </c>
      <c r="B4" t="s">
        <v>79</v>
      </c>
      <c r="C4" t="s">
        <v>80</v>
      </c>
      <c r="D4" s="11">
        <v>0.062</v>
      </c>
      <c r="E4" t="s">
        <v>25</v>
      </c>
      <c r="F4" t="s">
        <v>45</v>
      </c>
    </row>
    <row r="5">
      <c r="A5">
        <v>2</v>
      </c>
      <c r="B5" t="s">
        <v>81</v>
      </c>
      <c r="C5" t="s">
        <v>80</v>
      </c>
      <c r="D5" s="11">
        <v>0.062</v>
      </c>
      <c r="E5" t="s">
        <v>25</v>
      </c>
      <c r="F5" t="s">
        <v>45</v>
      </c>
    </row>
    <row r="6">
      <c r="A6">
        <v>2</v>
      </c>
      <c r="B6" t="s">
        <v>82</v>
      </c>
      <c r="C6" t="s">
        <v>80</v>
      </c>
      <c r="D6" s="11">
        <v>0.067</v>
      </c>
      <c r="E6" t="s">
        <v>39</v>
      </c>
      <c r="F6" t="s">
        <v>38</v>
      </c>
    </row>
    <row r="7">
      <c r="A7">
        <v>2</v>
      </c>
      <c r="B7" t="s">
        <v>83</v>
      </c>
      <c r="C7" t="s">
        <v>80</v>
      </c>
      <c r="D7" s="11">
        <v>0.007</v>
      </c>
      <c r="E7" t="s">
        <v>25</v>
      </c>
      <c r="F7" t="s">
        <v>59</v>
      </c>
    </row>
    <row r="8">
      <c r="A8">
        <v>2</v>
      </c>
      <c r="B8" t="s">
        <v>84</v>
      </c>
      <c r="C8" t="s">
        <v>80</v>
      </c>
      <c r="D8" s="11">
        <v>0.015</v>
      </c>
      <c r="E8" t="s">
        <v>25</v>
      </c>
      <c r="F8" t="s">
        <v>68</v>
      </c>
    </row>
    <row r="9">
      <c r="A9">
        <v>2</v>
      </c>
      <c r="B9" t="s">
        <v>85</v>
      </c>
      <c r="C9" t="s">
        <v>80</v>
      </c>
      <c r="D9" s="11">
        <v>0.005</v>
      </c>
      <c r="E9" t="s">
        <v>25</v>
      </c>
      <c r="F9" t="s">
        <v>56</v>
      </c>
    </row>
    <row r="10">
      <c r="A10">
        <v>2</v>
      </c>
      <c r="B10" t="s">
        <v>86</v>
      </c>
      <c r="C10" t="s">
        <v>80</v>
      </c>
      <c r="D10" s="11">
        <v>0.006</v>
      </c>
      <c r="E10" t="s">
        <v>25</v>
      </c>
      <c r="F10" t="s">
        <v>62</v>
      </c>
    </row>
    <row r="11">
      <c r="A11">
        <v>2</v>
      </c>
      <c r="B11" t="s">
        <v>87</v>
      </c>
      <c r="C11" t="s">
        <v>80</v>
      </c>
      <c r="D11" s="11">
        <v>0.002</v>
      </c>
      <c r="E11" t="s">
        <v>25</v>
      </c>
      <c r="F11" t="s">
        <v>65</v>
      </c>
    </row>
    <row r="12">
      <c r="A12">
        <v>2</v>
      </c>
      <c r="B12" t="s">
        <v>88</v>
      </c>
      <c r="C12" t="s">
        <v>76</v>
      </c>
      <c r="D12" s="11">
        <v>0.074</v>
      </c>
      <c r="E12" t="s">
        <v>25</v>
      </c>
      <c r="F12" t="s">
        <v>77</v>
      </c>
    </row>
    <row r="13">
      <c r="A13">
        <v>3</v>
      </c>
      <c r="B13" t="s">
        <v>89</v>
      </c>
      <c r="C13" t="s">
        <v>80</v>
      </c>
      <c r="D13" s="11">
        <v>0.074</v>
      </c>
      <c r="E13" t="s">
        <v>25</v>
      </c>
      <c r="F13" t="s">
        <v>56</v>
      </c>
    </row>
    <row r="14">
      <c r="A14">
        <v>1</v>
      </c>
      <c r="B14" t="s">
        <v>90</v>
      </c>
      <c r="C14" t="s">
        <v>80</v>
      </c>
      <c r="D14" s="11">
        <v>0.5</v>
      </c>
      <c r="E14" t="s">
        <v>39</v>
      </c>
      <c r="F14" t="s">
        <v>38</v>
      </c>
    </row>
    <row r="15">
      <c r="A15">
        <v>1</v>
      </c>
      <c r="B15" t="s">
        <v>91</v>
      </c>
      <c r="C15" t="s">
        <v>80</v>
      </c>
      <c r="D15" s="11">
        <v>0.5</v>
      </c>
      <c r="E15" t="s">
        <v>25</v>
      </c>
      <c r="F15" t="s">
        <v>68</v>
      </c>
    </row>
    <row r="16">
      <c r="A16">
        <v>1</v>
      </c>
      <c r="B16" t="s">
        <v>92</v>
      </c>
      <c r="C16" t="s">
        <v>80</v>
      </c>
      <c r="D16" s="11">
        <v>1</v>
      </c>
      <c r="E16" t="s">
        <v>35</v>
      </c>
      <c r="F16" t="s">
        <v>42</v>
      </c>
    </row>
    <row r="17">
      <c r="A17">
        <v>1</v>
      </c>
      <c r="B17" t="s">
        <v>93</v>
      </c>
      <c r="C17" t="s">
        <v>76</v>
      </c>
      <c r="D17" s="11">
        <v>4.909</v>
      </c>
      <c r="E17" t="s">
        <v>35</v>
      </c>
      <c r="F17" t="s">
        <v>94</v>
      </c>
    </row>
    <row r="18">
      <c r="A18">
        <v>2</v>
      </c>
      <c r="B18" t="s">
        <v>95</v>
      </c>
      <c r="C18" t="s">
        <v>76</v>
      </c>
      <c r="D18" s="11">
        <v>0.27</v>
      </c>
      <c r="E18" t="s">
        <v>39</v>
      </c>
      <c r="F18" t="s">
        <v>94</v>
      </c>
    </row>
    <row r="19">
      <c r="A19">
        <v>3</v>
      </c>
      <c r="B19" t="s">
        <v>96</v>
      </c>
      <c r="C19" t="s">
        <v>80</v>
      </c>
      <c r="D19" s="11">
        <v>4.909</v>
      </c>
      <c r="E19" t="s">
        <v>35</v>
      </c>
      <c r="F19" t="s">
        <v>34</v>
      </c>
    </row>
    <row r="20">
      <c r="A20">
        <v>1</v>
      </c>
      <c r="B20" t="s">
        <v>97</v>
      </c>
      <c r="C20" t="s">
        <v>80</v>
      </c>
      <c r="D20" s="11">
        <v>0.24</v>
      </c>
      <c r="E20" t="s">
        <v>25</v>
      </c>
      <c r="F20" t="s">
        <v>56</v>
      </c>
    </row>
    <row r="21">
      <c r="A21">
        <v>1</v>
      </c>
      <c r="B21" t="s">
        <v>91</v>
      </c>
      <c r="C21" t="s">
        <v>80</v>
      </c>
      <c r="D21" s="11">
        <v>0.24</v>
      </c>
      <c r="E21" t="s">
        <v>25</v>
      </c>
      <c r="F21" t="s">
        <v>68</v>
      </c>
    </row>
    <row r="22">
      <c r="A22">
        <v>1</v>
      </c>
      <c r="B22" t="s">
        <v>98</v>
      </c>
      <c r="C22" t="s">
        <v>80</v>
      </c>
      <c r="D22" s="11">
        <v>0.024</v>
      </c>
      <c r="E22" t="s">
        <v>25</v>
      </c>
      <c r="F22" t="s">
        <v>50</v>
      </c>
    </row>
    <row r="23">
      <c r="A23">
        <v>1</v>
      </c>
      <c r="B23" t="s">
        <v>99</v>
      </c>
      <c r="C23" t="s">
        <v>80</v>
      </c>
      <c r="D23" s="11">
        <v>0.1</v>
      </c>
      <c r="E23" t="s">
        <v>25</v>
      </c>
      <c r="F23" t="s">
        <v>53</v>
      </c>
    </row>
    <row r="24">
      <c r="A24">
        <v>1</v>
      </c>
      <c r="B24" t="s">
        <v>100</v>
      </c>
      <c r="C24" t="s">
        <v>80</v>
      </c>
      <c r="D24" s="11">
        <v>0.03</v>
      </c>
      <c r="E24" t="s">
        <v>25</v>
      </c>
      <c r="F24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s" s="14">
        <v>108</v>
      </c>
      <c r="E2" t="s" s="14"/>
      <c r="F2" t="s">
        <v>109</v>
      </c>
    </row>
    <row r="3">
      <c r="A3" t="s">
        <v>2</v>
      </c>
      <c r="B3">
        <v>2</v>
      </c>
      <c r="C3"/>
      <c r="D3" t="s" s="14">
        <v>110</v>
      </c>
      <c r="E3" t="s" s="14"/>
      <c r="F3"/>
    </row>
    <row r="4">
      <c r="A4" t="s">
        <v>2</v>
      </c>
      <c r="B4">
        <v>3</v>
      </c>
      <c r="C4" t="s">
        <v>107</v>
      </c>
      <c r="D4" t="s" s="14">
        <v>111</v>
      </c>
      <c r="E4" t="s" s="14"/>
      <c r="F4" t="s">
        <v>112</v>
      </c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/>
    </row>
    <row r="6">
      <c r="A6" t="s">
        <v>2</v>
      </c>
      <c r="B6">
        <v>5</v>
      </c>
      <c r="C6" t="s">
        <v>115</v>
      </c>
      <c r="D6" t="s" s="14">
        <v>116</v>
      </c>
      <c r="E6" t="s" s="14">
        <v>117</v>
      </c>
      <c r="F6" t="s">
        <v>118</v>
      </c>
    </row>
    <row r="7">
      <c r="A7" t="s">
        <v>119</v>
      </c>
      <c r="B7">
        <v>1</v>
      </c>
      <c r="C7"/>
      <c r="D7" t="inlineStr" s="14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4">
        <v>120</v>
      </c>
      <c r="F7" t="s">
        <v>121</v>
      </c>
    </row>
    <row r="8">
      <c r="A8" t="s">
        <v>119</v>
      </c>
      <c r="B8">
        <v>2</v>
      </c>
      <c r="C8" t="s">
        <v>122</v>
      </c>
      <c r="D8" t="s" s="14">
        <v>123</v>
      </c>
      <c r="E8" t="s" s="14">
        <v>124</v>
      </c>
      <c r="F8" t="s">
        <v>125</v>
      </c>
    </row>
    <row r="9">
      <c r="A9" t="s">
        <v>119</v>
      </c>
      <c r="B9">
        <v>3</v>
      </c>
      <c r="C9" t="s">
        <v>126</v>
      </c>
      <c r="D9" t="s" s="14">
        <v>127</v>
      </c>
      <c r="E9" t="s" s="14"/>
      <c r="F9" t="s">
        <v>128</v>
      </c>
    </row>
    <row r="10">
      <c r="A10" t="s">
        <v>119</v>
      </c>
      <c r="B10">
        <v>4</v>
      </c>
      <c r="C10" t="s">
        <v>129</v>
      </c>
      <c r="D10" t="s" s="14">
        <v>130</v>
      </c>
      <c r="E10" t="s" s="14"/>
      <c r="F10" t="s">
        <v>125</v>
      </c>
    </row>
    <row r="11">
      <c r="A11" t="s">
        <v>119</v>
      </c>
      <c r="B11">
        <v>5</v>
      </c>
      <c r="C11" t="s">
        <v>131</v>
      </c>
      <c r="D11" t="s" s="14">
        <v>132</v>
      </c>
      <c r="E11" t="s" s="14"/>
      <c r="F11"/>
    </row>
    <row r="12">
      <c r="A12" t="s">
        <v>119</v>
      </c>
      <c r="B12">
        <v>6</v>
      </c>
      <c r="C12" t="s">
        <v>126</v>
      </c>
      <c r="D12" t="s" s="14">
        <v>133</v>
      </c>
      <c r="E12" t="s" s="14"/>
      <c r="F12" t="s">
        <v>125</v>
      </c>
    </row>
    <row r="13">
      <c r="A13" t="s">
        <v>119</v>
      </c>
      <c r="B13">
        <v>7</v>
      </c>
      <c r="C13" t="s">
        <v>134</v>
      </c>
      <c r="D13" t="s" s="14">
        <v>135</v>
      </c>
      <c r="E13" t="s" s="14"/>
      <c r="F13" t="s">
        <v>128</v>
      </c>
    </row>
    <row r="14">
      <c r="A14" t="s">
        <v>136</v>
      </c>
      <c r="B14">
        <v>1</v>
      </c>
      <c r="C14" t="s">
        <v>137</v>
      </c>
      <c r="D14" t="s" s="14">
        <v>138</v>
      </c>
      <c r="E14" t="s" s="14"/>
      <c r="F14" t="s">
        <v>139</v>
      </c>
    </row>
    <row r="15">
      <c r="A15" t="s">
        <v>136</v>
      </c>
      <c r="B15">
        <v>2</v>
      </c>
      <c r="C15" t="s">
        <v>131</v>
      </c>
      <c r="D15" t="s" s="14">
        <v>140</v>
      </c>
      <c r="E15" t="s" s="14"/>
      <c r="F15"/>
    </row>
    <row r="16">
      <c r="A16" t="s">
        <v>136</v>
      </c>
      <c r="B16">
        <v>3</v>
      </c>
      <c r="C16" t="s">
        <v>131</v>
      </c>
      <c r="D16" t="s" s="14">
        <v>141</v>
      </c>
      <c r="E16" t="s" s="14"/>
      <c r="F16"/>
    </row>
    <row r="17">
      <c r="A17" t="s">
        <v>136</v>
      </c>
      <c r="B17">
        <v>4</v>
      </c>
      <c r="C17"/>
      <c r="D17" t="s" s="14">
        <v>142</v>
      </c>
      <c r="E17" t="s" s="14"/>
      <c r="F17" t="s">
        <v>125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143</v>
      </c>
      <c r="B1"/>
      <c r="C1"/>
      <c r="D1"/>
    </row>
    <row r="2">
      <c r="A2" t="str" s="15">
        <f>"FER-CROISAMANDE · BOU.PAINS_VIENNOIS · référence : "&amp;Besoins!B3&amp;" "&amp;Besoins!C3&amp;" · multiplicateur réglable sur la feuille ""Besoins"""</f>
        <v>FER-CROISAMANDE · BOU.PAINS_VIENNOIS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144</v>
      </c>
      <c r="B4"/>
      <c r="C4"/>
      <c r="D4"/>
    </row>
    <row r="5">
      <c r="A5" t="s" s="17">
        <v>145</v>
      </c>
      <c r="B5" t="str" s="14">
        <f>"[PRÉPARER] "&amp;Procedure!D2</f>
        <v>[PRÉPARER] Préparez un sirop léger : ébullition eau (500g), sucre (500g) et vanille grattée (1 gousse), laissez tiédir.</v>
      </c>
      <c r="C5"/>
      <c r="D5"/>
    </row>
    <row r="6">
      <c r="A6"/>
      <c r="B6" t="s">
        <v>146</v>
      </c>
      <c r="C6" s="11">
        <f>'Besoins'!$B$2*0.5</f>
        <v>0.5</v>
      </c>
      <c r="D6" t="s">
        <v>25</v>
      </c>
    </row>
    <row r="7">
      <c r="A7"/>
      <c r="B7" t="str">
        <f>Besoins!B9</f>
        <v>Gousses de vanille Bourbon</v>
      </c>
      <c r="C7" s="11">
        <f>Besoins!E9</f>
        <v>1</v>
      </c>
      <c r="D7" t="str">
        <f>Besoins!F9</f>
        <v>pc</v>
      </c>
    </row>
    <row r="8">
      <c r="A8" t="s" s="17">
        <v>147</v>
      </c>
      <c r="B8" t="str" s="14">
        <f>Procedure!D3</f>
        <v>Ouvrez les croissants en deux dans la longueur, trempez rapidement chaque moitié dans le sirop tiédi, égouttez sur grille.</v>
      </c>
      <c r="C8"/>
      <c r="D8"/>
    </row>
    <row r="9">
      <c r="A9" t="s" s="17">
        <v>148</v>
      </c>
      <c r="B9" t="str" s="14">
        <f>"[PRÉPARER] "&amp;Procedure!D4</f>
        <v>[PRÉPARER] Préparez la crème d'amande : crémez le beurre (240g) et le sucre (240g), incorporez les œufs (4,9 pc) puis la poudre à crème (24g).</v>
      </c>
      <c r="C9"/>
      <c r="D9"/>
    </row>
    <row r="10">
      <c r="A10"/>
      <c r="B10" t="s">
        <v>149</v>
      </c>
      <c r="C10" s="11">
        <f>'Besoins'!$B$2*0.24</f>
        <v>0.24</v>
      </c>
      <c r="D10" t="s">
        <v>25</v>
      </c>
    </row>
    <row r="11">
      <c r="A11"/>
      <c r="B11" t="s">
        <v>146</v>
      </c>
      <c r="C11" s="11">
        <f>'Besoins'!$B$2*0.24</f>
        <v>0.24</v>
      </c>
      <c r="D11" t="s">
        <v>25</v>
      </c>
    </row>
    <row r="12">
      <c r="A12"/>
      <c r="B12" t="str">
        <f>Besoins!B12</f>
        <v>Poudre à crème (custard powder) — à réactualiser</v>
      </c>
      <c r="C12" s="11">
        <f>Besoins!E12</f>
        <v>0.024</v>
      </c>
      <c r="D12" t="str">
        <f>Besoins!F12</f>
        <v>kg</v>
      </c>
    </row>
    <row r="13">
      <c r="A13" t="s" s="17">
        <v>150</v>
      </c>
      <c r="B13" t="str" s="14">
        <f>"[FOURRER] "&amp;Procedure!D5</f>
        <v>[FOURRER] Garnissez la moitié inférieure de crème d'amande en poche, refermez, un peu de crème sur le dessus, amandes effilées (100g).</v>
      </c>
      <c r="C13"/>
      <c r="D13"/>
    </row>
    <row r="14">
      <c r="A14"/>
      <c r="B14" t="str">
        <f>Besoins!B12</f>
        <v>Poudre à crème (custard powder) — à réactualiser</v>
      </c>
      <c r="C14" s="11">
        <f>Besoins!E12</f>
        <v>0.024</v>
      </c>
      <c r="D14" t="str">
        <f>Besoins!F12</f>
        <v>kg</v>
      </c>
    </row>
    <row r="15">
      <c r="A15"/>
      <c r="B15" t="str">
        <f>Besoins!B13</f>
        <v>Amandes effilées</v>
      </c>
      <c r="C15" s="11">
        <f>Besoins!E13</f>
        <v>0.1</v>
      </c>
      <c r="D15" t="str">
        <f>Besoins!F13</f>
        <v>kg</v>
      </c>
    </row>
    <row r="16">
      <c r="A16" t="s" s="17">
        <v>151</v>
      </c>
      <c r="B16" t="str" s="14">
        <f>"[ENFOURNER] "&amp;Procedure!D6</f>
        <v>[ENFOURNER] Enfournez, sucre glace (30g) à la sortie.</v>
      </c>
      <c r="C16"/>
      <c r="D16"/>
    </row>
    <row r="17">
      <c r="A17"/>
      <c r="B17" t="str">
        <f>Besoins!B19</f>
        <v>Sucre glace tamisé</v>
      </c>
      <c r="C17" s="11">
        <f>Besoins!E19</f>
        <v>0.03</v>
      </c>
      <c r="D17" t="str">
        <f>Besoins!F19</f>
        <v>kg</v>
      </c>
    </row>
    <row r="18">
      <c r="A18"/>
      <c r="B18" t="str" s="18">
        <f>"ℹ "&amp;Procedure!E6</f>
        <v>ℹ</v>
      </c>
      <c r="C18"/>
      <c r="D18"/>
    </row>
    <row r="19">
      <c r="A19"/>
      <c r="B19"/>
      <c r="C19"/>
      <c r="D19"/>
    </row>
    <row r="20">
      <c r="A20" t="s" s="16">
        <v>152</v>
      </c>
      <c r="B20"/>
      <c r="C20"/>
      <c r="D20"/>
    </row>
    <row r="21">
      <c r="A21" t="s" s="17">
        <v>145</v>
      </c>
      <c r="B21" t="str" s="14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21"/>
      <c r="D21"/>
    </row>
    <row r="22">
      <c r="A22"/>
      <c r="B22" t="str">
        <f>Besoins!B10</f>
        <v>Farine de gruau T45 (force boulangère)</v>
      </c>
      <c r="C22" s="11">
        <f>Besoins!E10</f>
        <v>0.061779</v>
      </c>
      <c r="D22" t="str">
        <f>Besoins!F10</f>
        <v>kg</v>
      </c>
    </row>
    <row r="23">
      <c r="A23"/>
      <c r="B23" t="str">
        <f>Besoins!B11</f>
        <v>Farine de tradition française T65</v>
      </c>
      <c r="C23" s="11">
        <f>Besoins!E11</f>
        <v>0.061779</v>
      </c>
      <c r="D23" t="str">
        <f>Besoins!F11</f>
        <v>kg</v>
      </c>
    </row>
    <row r="24">
      <c r="A24"/>
      <c r="B24" t="s">
        <v>153</v>
      </c>
      <c r="C24" s="11">
        <f>'Besoins'!$B$2*0.0667215815</f>
        <v>0.066722</v>
      </c>
      <c r="D24" t="s">
        <v>39</v>
      </c>
    </row>
    <row r="25">
      <c r="A25"/>
      <c r="B25" t="str">
        <f>Besoins!B15</f>
        <v>Lait entier en poudre 26% MG</v>
      </c>
      <c r="C25" s="11">
        <f>Besoins!E15</f>
        <v>0.007414</v>
      </c>
      <c r="D25" t="str">
        <f>Besoins!F15</f>
        <v>kg</v>
      </c>
    </row>
    <row r="26">
      <c r="A26"/>
      <c r="B26" t="s">
        <v>146</v>
      </c>
      <c r="C26" s="11">
        <f>'Besoins'!$B$2*0.0148270181</f>
        <v>0.014827</v>
      </c>
      <c r="D26" t="s">
        <v>25</v>
      </c>
    </row>
    <row r="27">
      <c r="A27"/>
      <c r="B27" t="s">
        <v>149</v>
      </c>
      <c r="C27" s="11">
        <f>'Besoins'!$B$2*0.0049423394</f>
        <v>0.004942</v>
      </c>
      <c r="D27" t="s">
        <v>25</v>
      </c>
    </row>
    <row r="28">
      <c r="A28"/>
      <c r="B28" t="str">
        <f>Besoins!B16</f>
        <v>Levure fraîche de boulanger</v>
      </c>
      <c r="C28" s="11">
        <f>Besoins!E16</f>
        <v>0.005931</v>
      </c>
      <c r="D28" t="str">
        <f>Besoins!F16</f>
        <v>kg</v>
      </c>
    </row>
    <row r="29">
      <c r="A29"/>
      <c r="B29" t="str">
        <f>Besoins!B17</f>
        <v>Sel fin de cuisine</v>
      </c>
      <c r="C29" s="11">
        <f>Besoins!E17</f>
        <v>0.002471</v>
      </c>
      <c r="D29" t="str">
        <f>Besoins!F17</f>
        <v>kg</v>
      </c>
    </row>
    <row r="30">
      <c r="A30"/>
      <c r="B30" t="str" s="18">
        <f>"ℹ "&amp;Procedure!E7</f>
        <v>ℹ</v>
      </c>
      <c r="C30"/>
      <c r="D30"/>
    </row>
    <row r="31">
      <c r="A31" t="s" s="17">
        <v>147</v>
      </c>
      <c r="B31" t="str" s="14">
        <f>"[PÉTRIR] "&amp;Procedure!D8</f>
        <v>[PÉTRIR] Pétrir vitesse rapide pour une pâte souple et élastique. Former une boule, couvrir, laisser pointer à température ambiante.</v>
      </c>
      <c r="C31"/>
      <c r="D31"/>
    </row>
    <row r="32">
      <c r="A32"/>
      <c r="B32" t="str" s="18">
        <f>"ℹ "&amp;Procedure!E8</f>
        <v>ℹ</v>
      </c>
      <c r="C32"/>
      <c r="D32"/>
    </row>
    <row r="33">
      <c r="A33" t="s" s="17">
        <v>148</v>
      </c>
      <c r="B33" t="str" s="14">
        <f>"[ABAISSER] "&amp;Procedure!D9</f>
        <v>[ABAISSER] Abaisser en rectangle 30×20cm, 6mm d'épaisseur. Filmer, réserver au congélateur.</v>
      </c>
      <c r="C33"/>
      <c r="D33"/>
    </row>
    <row r="34">
      <c r="A34" t="s" s="17">
        <v>150</v>
      </c>
      <c r="B34" t="str" s="14">
        <f>"[ÉTENDRE] "&amp;Procedure!D10</f>
        <v>[ÉTENDRE] Étaler le beurre de tourage (150g) en rectangle 20×15cm, réserver au réfrigérateur puis placer au milieu de la pâte.</v>
      </c>
      <c r="C34"/>
      <c r="D34"/>
    </row>
    <row r="35">
      <c r="A35"/>
      <c r="B35" t="s">
        <v>154</v>
      </c>
      <c r="C35" s="11">
        <f>'Besoins'!$B$2*0.0741350906</f>
        <v>0.074135</v>
      </c>
      <c r="D35" t="s">
        <v>25</v>
      </c>
    </row>
    <row r="36">
      <c r="A36" t="s" s="17">
        <v>151</v>
      </c>
      <c r="B36" t="str" s="14">
        <f>"[BEURRER] "&amp;Procedure!D11</f>
        <v>[BEURRER] Refermer la pâte sur le beurre, inciser de chaque côté dans l'épaisseur.</v>
      </c>
      <c r="C36"/>
      <c r="D36"/>
    </row>
    <row r="37">
      <c r="A37" t="s" s="17">
        <v>155</v>
      </c>
      <c r="B37" t="str" s="14">
        <f>"[ABAISSER] "&amp;Procedure!D12</f>
        <v>[ABAISSER] Abaisser en rectangle 60×20cm, 6mm d'épaisseur. Rabattre les extrémités vers le centre (1/3-2/3), replier en deux (tour double). Réserver au congélateur.</v>
      </c>
      <c r="C37"/>
      <c r="D37"/>
    </row>
    <row r="38">
      <c r="A38" t="s" s="17">
        <v>156</v>
      </c>
      <c r="B38" t="str" s="14">
        <f>"[INCISER] "&amp;Procedure!D13</f>
        <v>[INCISER] Inciser de chaque côté, recommencer l'abaisse et le tour double, faire refroidir au congélateur avant utilisation.</v>
      </c>
      <c r="C38"/>
      <c r="D38"/>
    </row>
    <row r="39">
      <c r="A39"/>
      <c r="B39"/>
      <c r="C39"/>
      <c r="D39"/>
    </row>
    <row r="40">
      <c r="A40" t="s" s="16">
        <v>157</v>
      </c>
      <c r="B40"/>
      <c r="C40"/>
      <c r="D40"/>
    </row>
    <row r="41">
      <c r="A41" t="s" s="17">
        <v>145</v>
      </c>
      <c r="B41" t="str" s="14">
        <f>"[PLIER] "&amp;Procedure!D14</f>
        <v>[PLIER] Plier une feuille de papier cuisson 40×30cm en deux dans la longueur puis en trois pour marquer les plis (rectangle 20×10cm), déplier.</v>
      </c>
      <c r="C41"/>
      <c r="D41"/>
    </row>
    <row r="42">
      <c r="A42" t="s" s="17">
        <v>147</v>
      </c>
      <c r="B42" t="str" s="14">
        <f>"[BEURRER] "&amp;Procedure!D15</f>
        <v>[BEURRER] Poser le beurre (150g) au centre d'un des rectangles, fariner légèrement, taper au rouleau pour l'aplatir jusqu'aux marquages sans dépasser.</v>
      </c>
      <c r="C42"/>
      <c r="D42"/>
    </row>
    <row r="43">
      <c r="A43"/>
      <c r="B43" t="s">
        <v>149</v>
      </c>
      <c r="C43" s="11">
        <f>'Besoins'!$B$2*0.0741350906</f>
        <v>0.074135</v>
      </c>
      <c r="D43" t="s">
        <v>25</v>
      </c>
    </row>
    <row r="44">
      <c r="A44" t="s" s="17">
        <v>148</v>
      </c>
      <c r="B44" t="str" s="14">
        <f>"[BEURRER] "&amp;Procedure!D16</f>
        <v>[BEURRER] Replier la feuille sur le beurre en suivant les marquages, égaliser l'épaisseur au rouleau dans l'enveloppe de papier.</v>
      </c>
      <c r="C44"/>
      <c r="D44"/>
    </row>
    <row r="45">
      <c r="A45"/>
      <c r="B45" t="s">
        <v>149</v>
      </c>
      <c r="C45" s="11">
        <f>'Besoins'!$B$2*0.0741350906</f>
        <v>0.074135</v>
      </c>
      <c r="D45" t="s">
        <v>25</v>
      </c>
    </row>
    <row r="46">
      <c r="A46" t="s" s="17">
        <v>150</v>
      </c>
      <c r="B46" t="str" s="14">
        <f>Procedure!D17</f>
        <v>Réfrigérer avant utilisation.</v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25">
    <mergeCell ref="A1:D1"/>
    <mergeCell ref="A2:D2"/>
    <mergeCell ref="A4:D4"/>
    <mergeCell ref="B5:D5"/>
    <mergeCell ref="B8:D8"/>
    <mergeCell ref="B9:D9"/>
    <mergeCell ref="B13:D13"/>
    <mergeCell ref="B16:D16"/>
    <mergeCell ref="B18:D18"/>
    <mergeCell ref="A20:D20"/>
    <mergeCell ref="B21:D21"/>
    <mergeCell ref="B30:D30"/>
    <mergeCell ref="B31:D31"/>
    <mergeCell ref="B32:D32"/>
    <mergeCell ref="B33:D33"/>
    <mergeCell ref="B34:D34"/>
    <mergeCell ref="B36:D36"/>
    <mergeCell ref="B37:D37"/>
    <mergeCell ref="B38:D38"/>
    <mergeCell ref="A40:D40"/>
    <mergeCell ref="B41:D41"/>
    <mergeCell ref="B42:D42"/>
    <mergeCell ref="B44:D44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2026-07-31T23:50:45Z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2026-07-31T23:50:45Z</dcterms:modified>
  <cp:revision>1</cp:revision>
</cp:coreProperties>
</file>