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<sst xmlns="http://schemas.openxmlformats.org/spreadsheetml/2006/main" count="145" uniqueCount="145">
  <si>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</si>
  <si>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</si>
  <si>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Bretzel (Ferrandi)</t>
  </si>
  <si>
    <t>Code</t>
  </si>
  <si>
    <t>FER-BRETZEL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</si>
  <si>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</si>
  <si>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</si>
  <si>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</si>
  <si>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</si>
  <si>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</si>
  <si>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</si>
  <si>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</si>
  <si>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</si>
  <si>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</si>
  <si>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</si>
  <si>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1,039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</si>
  <si>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</si>
  <si>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</si>
  <si>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</si>
  <si>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</si>
  <si>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</si>
  <si>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</si>
  <si>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</si>
  <si>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</si>
  <si>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</si>
  <si>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</si>
  <si>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</si>
  <si>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</si>
  <si>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</si>
  <si>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</si>
  <si>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</si>
  <si>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</si>
  <si>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</si>
  <si>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</si>
  <si>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</si>
  <si>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</si>
  <si>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</si>
  <si>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</si>
  <si>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</si>
  <si>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</si>
  <si>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</si>
  <si>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</si>
  <si>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</si>
  <si>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</si>
  <si>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</si>
  <si>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</si>
  <si>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</si>
  <si>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</si>
  <si>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</si>
  <si>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</si>
  <si>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</si>
  <si>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</si>
  <si>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</si>
  <si>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</si>
  <si>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</si>
  <si>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</si>
  <si>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</si>
  <si>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</si>
  <si>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</si>
  <si>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</si>
  <si>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</si>
  <si>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</si>
  <si>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</si>
  <si>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</si>
  <si>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</si>
  <si>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</si>
  <si>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</si>
  <si>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</si>
  <si>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1,039 kg)</t>
  </si>
  <si>
    <t>recette</t>
  </si>
  <si>
    <t>Pains spéciaux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</si>
  <si>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</si>
  <si>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</si>
  <si>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</si>
  <si>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</si>
  <si>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</si>
  <si>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</si>
  <si>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</si>
  <si>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</si>
  <si>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</si>
  <si>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</si>
  <si>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</si>
  <si>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</si>
  <si>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</si>
  <si>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</si>
  <si>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</si>
  <si>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</si>
  <si>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</si>
  <si>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</si>
  <si>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</si>
  <si>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</si>
  <si>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</si>
  <si>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</si>
  <si>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</si>
  <si>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</si>
  <si>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(250g), sel (9g), beurre (80g), levure (20g), sucre (10g), levain liquide (150g) et huile (20g), 3 min lent, pétrissez 10 min moyen.</t>
  </si>
  <si>
    <t>≤24°C</t>
  </si>
  <si>
    <t>13 min (prepa)</t>
  </si>
  <si>
    <t>POINTER</t>
  </si>
  <si>
    <t>Pointez. Divisez en 8 pâtons de 105g, boulez, détendez.</t>
  </si>
  <si>
    <t>30 min (repos)</t>
  </si>
  <si>
    <t>FAÇONNER</t>
  </si>
  <si>
    <t>Façonnez en boudins de 25-30cm, forme de bretzel.</t>
  </si>
  <si>
    <t>APPRÊTER</t>
  </si>
  <si>
    <t>Apprêt en étuve puis au réfrigérateur.</t>
  </si>
  <si>
    <t>75 min (repos)</t>
  </si>
  <si>
    <t>PORTER</t>
  </si>
  <si>
    <t>Portez la solution eau + bicarbonate (55g) à ébullition, pochez les bretzels 30 sec/face.</t>
  </si>
  <si>
    <t>5 min (cuisson)</t>
  </si>
  <si>
    <t>DORER</t>
  </si>
  <si>
    <t>Dorez au blanc d'œuf, fleur de sel, enfournez.</t>
  </si>
  <si>
    <t>220°C</t>
  </si>
  <si>
    <t>15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</si>
  <si>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</si>
  <si>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</si>
  <si>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</si>
  <si>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</si>
  <si>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</si>
  <si>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</si>
  <si>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</si>
  <si>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</si>
  <si>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</si>
  <si>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</si>
  <si>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</si>
  <si>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</si>
  <si>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</si>
  <si>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</si>
  <si>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</si>
  <si>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</si>
  <si>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</si>
  <si>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</si>
  <si>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Bretzel (Ferrandi)</t>
  </si>
  <si>
    <t>Bretzel (Ferrandi)  FER-BRETZEL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</si>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</sst>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1.3340601052632</v>
      </c>
    </row>
    <row r="12">
      <c r="A12" t="s" s="3">
        <v>17</v>
      </c>
      <c r="B12" s="4">
        <v>1.2839847018895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1.039</v>
      </c>
      <c r="C3" t="s" s="10">
        <v>25</v>
      </c>
      <c r="D3"/>
      <c r="E3"/>
      <c r="F3"/>
    </row>
    <row r="4">
      <c r="A4" t="s">
        <v>26</v>
      </c>
      <c r="B4" s="11">
        <f>$B$2*B3</f>
        <v>1.039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0.56</v>
      </c>
      <c r="E9" s="11">
        <f>D9*$B$2</f>
        <v>0.56</v>
      </c>
      <c r="F9" t="s">
        <v>25</v>
      </c>
      <c r="G9" s="4">
        <f>E9*0.82</f>
        <v>0.4592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E10*1.05</f>
        <v>0.021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25</v>
      </c>
      <c r="G11" s="4">
        <f>E11*5.2</f>
        <v>0.416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35</v>
      </c>
      <c r="G12" s="4">
        <f>E12*1.05</f>
        <v>0.2625</v>
      </c>
    </row>
    <row r="13">
      <c r="A13" t="s">
        <v>51</v>
      </c>
      <c r="B13" t="s">
        <v>52</v>
      </c>
      <c r="C13" t="s">
        <v>53</v>
      </c>
      <c r="D13" s="9">
        <v>0.055</v>
      </c>
      <c r="E13" s="11">
        <f>D13*$B$2</f>
        <v>0.055</v>
      </c>
      <c r="F13" t="s">
        <v>25</v>
      </c>
      <c r="G13" s="4">
        <f>E13*1.8</f>
        <v>0.099</v>
      </c>
    </row>
    <row r="14">
      <c r="A14" t="s">
        <v>54</v>
      </c>
      <c r="B14" t="s">
        <v>55</v>
      </c>
      <c r="C14" t="s">
        <v>53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56</v>
      </c>
      <c r="B15" t="s">
        <v>57</v>
      </c>
      <c r="C15" t="s">
        <v>58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59</v>
      </c>
      <c r="B16" t="s">
        <v>60</v>
      </c>
      <c r="C16" t="s">
        <v>61</v>
      </c>
      <c r="D16" s="9">
        <v>0.000789</v>
      </c>
      <c r="E16" s="11">
        <f>D16*$B$2</f>
        <v>0.000789</v>
      </c>
      <c r="F16" t="s">
        <v>25</v>
      </c>
      <c r="G16" s="4">
        <f>E16*5.8034820893</f>
        <v>0.004579</v>
      </c>
    </row>
    <row r="17">
      <c r="A17" t="s">
        <v>62</v>
      </c>
      <c r="B17" t="s">
        <v>63</v>
      </c>
      <c r="C17" t="s">
        <v>61</v>
      </c>
      <c r="D17" s="9">
        <v>0.01</v>
      </c>
      <c r="E17" s="11">
        <f>D17*$B$2</f>
        <v>0.01</v>
      </c>
      <c r="F17" t="s">
        <v>25</v>
      </c>
      <c r="G17" s="4">
        <f>E17*0.82</f>
        <v>0.0082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1.039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35</v>
      </c>
      <c r="F4" t="s">
        <v>50</v>
      </c>
    </row>
    <row r="5">
      <c r="A5">
        <v>1</v>
      </c>
      <c r="B5" t="s">
        <v>74</v>
      </c>
      <c r="C5" t="s">
        <v>72</v>
      </c>
      <c r="D5" s="11">
        <v>0.009</v>
      </c>
      <c r="E5" t="s">
        <v>25</v>
      </c>
      <c r="F5" t="s">
        <v>58</v>
      </c>
    </row>
    <row r="6">
      <c r="A6">
        <v>1</v>
      </c>
      <c r="B6" t="s">
        <v>75</v>
      </c>
      <c r="C6" t="s">
        <v>72</v>
      </c>
      <c r="D6" s="11">
        <v>0.08</v>
      </c>
      <c r="E6" t="s">
        <v>25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0.02</v>
      </c>
      <c r="E7" t="s">
        <v>25</v>
      </c>
      <c r="F7" t="s">
        <v>53</v>
      </c>
    </row>
    <row r="8">
      <c r="A8">
        <v>1</v>
      </c>
      <c r="B8" t="s">
        <v>77</v>
      </c>
      <c r="C8" t="s">
        <v>72</v>
      </c>
      <c r="D8" s="11">
        <v>0.01</v>
      </c>
      <c r="E8" t="s">
        <v>25</v>
      </c>
      <c r="F8" t="s">
        <v>61</v>
      </c>
    </row>
    <row r="9">
      <c r="A9">
        <v>1</v>
      </c>
      <c r="B9" t="s">
        <v>78</v>
      </c>
      <c r="C9" t="s">
        <v>69</v>
      </c>
      <c r="D9" s="11">
        <v>0.15</v>
      </c>
      <c r="E9" t="s">
        <v>25</v>
      </c>
      <c r="F9" t="s">
        <v>79</v>
      </c>
    </row>
    <row r="10">
      <c r="A10">
        <v>2</v>
      </c>
      <c r="B10" t="s">
        <v>80</v>
      </c>
      <c r="C10" t="s">
        <v>69</v>
      </c>
      <c r="D10" s="11">
        <v>0.03</v>
      </c>
      <c r="E10" t="s">
        <v>25</v>
      </c>
      <c r="F10" t="s">
        <v>79</v>
      </c>
    </row>
    <row r="11">
      <c r="A11">
        <v>3</v>
      </c>
      <c r="B11" t="s">
        <v>81</v>
      </c>
      <c r="C11" t="s">
        <v>72</v>
      </c>
      <c r="D11" s="11">
        <v>0.001</v>
      </c>
      <c r="E11" t="s">
        <v>25</v>
      </c>
      <c r="F11" t="s">
        <v>61</v>
      </c>
    </row>
    <row r="12">
      <c r="A12">
        <v>3</v>
      </c>
      <c r="B12" t="s">
        <v>82</v>
      </c>
      <c r="C12" t="s">
        <v>72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83</v>
      </c>
      <c r="C13" t="s">
        <v>72</v>
      </c>
      <c r="D13" s="11">
        <v>0.013</v>
      </c>
      <c r="E13" t="s">
        <v>25</v>
      </c>
      <c r="F13" t="s">
        <v>38</v>
      </c>
    </row>
    <row r="14">
      <c r="A14">
        <v>2</v>
      </c>
      <c r="B14" t="s">
        <v>84</v>
      </c>
      <c r="C14" t="s">
        <v>72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85</v>
      </c>
      <c r="C15" t="s">
        <v>72</v>
      </c>
      <c r="D15" s="11">
        <v>0.06</v>
      </c>
      <c r="E15" t="s">
        <v>25</v>
      </c>
      <c r="F15" t="s">
        <v>41</v>
      </c>
    </row>
    <row r="16">
      <c r="A16">
        <v>1</v>
      </c>
      <c r="B16" t="s">
        <v>86</v>
      </c>
      <c r="C16" t="s">
        <v>72</v>
      </c>
      <c r="D16" s="11">
        <v>0.02</v>
      </c>
      <c r="E16" t="s">
        <v>35</v>
      </c>
      <c r="F16" t="s">
        <v>44</v>
      </c>
    </row>
    <row r="17">
      <c r="A17">
        <v>1</v>
      </c>
      <c r="B17" t="s">
        <v>87</v>
      </c>
      <c r="C17" t="s">
        <v>72</v>
      </c>
      <c r="D17" s="11">
        <v>0.055</v>
      </c>
      <c r="E17" t="s">
        <v>25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3">
        <v>95</v>
      </c>
      <c r="E2" t="s" s="13">
        <v>96</v>
      </c>
      <c r="F2" t="s">
        <v>97</v>
      </c>
    </row>
    <row r="3">
      <c r="A3" t="s">
        <v>2</v>
      </c>
      <c r="B3">
        <v>2</v>
      </c>
      <c r="C3" t="s">
        <v>98</v>
      </c>
      <c r="D3" t="s" s="13">
        <v>99</v>
      </c>
      <c r="E3" t="s" s="13"/>
      <c r="F3" t="s">
        <v>100</v>
      </c>
    </row>
    <row r="4">
      <c r="A4" t="s">
        <v>2</v>
      </c>
      <c r="B4">
        <v>3</v>
      </c>
      <c r="C4" t="s">
        <v>101</v>
      </c>
      <c r="D4" t="s" s="13">
        <v>102</v>
      </c>
      <c r="E4" t="s" s="13"/>
      <c r="F4"/>
    </row>
    <row r="5">
      <c r="A5" t="s">
        <v>2</v>
      </c>
      <c r="B5">
        <v>4</v>
      </c>
      <c r="C5" t="s">
        <v>103</v>
      </c>
      <c r="D5" t="s" s="13">
        <v>104</v>
      </c>
      <c r="E5" t="s" s="13"/>
      <c r="F5" t="s">
        <v>105</v>
      </c>
    </row>
    <row r="6">
      <c r="A6" t="s">
        <v>2</v>
      </c>
      <c r="B6">
        <v>5</v>
      </c>
      <c r="C6" t="s">
        <v>106</v>
      </c>
      <c r="D6" t="s" s="13">
        <v>107</v>
      </c>
      <c r="E6" t="s" s="13"/>
      <c r="F6" t="s">
        <v>108</v>
      </c>
    </row>
    <row r="7">
      <c r="A7" t="s">
        <v>2</v>
      </c>
      <c r="B7">
        <v>6</v>
      </c>
      <c r="C7" t="s">
        <v>109</v>
      </c>
      <c r="D7" t="s" s="13">
        <v>110</v>
      </c>
      <c r="E7" t="s" s="13">
        <v>111</v>
      </c>
      <c r="F7" t="s">
        <v>112</v>
      </c>
    </row>
    <row r="8">
      <c r="A8" t="s">
        <v>113</v>
      </c>
      <c r="B8">
        <v>1</v>
      </c>
      <c r="C8" t="s">
        <v>114</v>
      </c>
      <c r="D8" t="s" s="13">
        <v>115</v>
      </c>
      <c r="E8" t="s" s="13">
        <v>116</v>
      </c>
      <c r="F8" t="s">
        <v>117</v>
      </c>
    </row>
    <row r="9">
      <c r="A9" t="s">
        <v>113</v>
      </c>
      <c r="B9">
        <v>2</v>
      </c>
      <c r="C9" t="s">
        <v>114</v>
      </c>
      <c r="D9" t="s" s="13">
        <v>118</v>
      </c>
      <c r="E9" t="s" s="13"/>
      <c r="F9"/>
    </row>
    <row r="10">
      <c r="A10" t="s">
        <v>113</v>
      </c>
      <c r="B10">
        <v>3</v>
      </c>
      <c r="C10" t="s">
        <v>119</v>
      </c>
      <c r="D10" t="s" s="13">
        <v>120</v>
      </c>
      <c r="E10" t="s" s="13"/>
      <c r="F10"/>
    </row>
    <row r="11">
      <c r="A11" t="s">
        <v>113</v>
      </c>
      <c r="B11">
        <v>4</v>
      </c>
      <c r="C11" t="s">
        <v>114</v>
      </c>
      <c r="D11" t="s" s="13">
        <v>121</v>
      </c>
      <c r="E11" t="s" s="13">
        <v>122</v>
      </c>
      <c r="F11" t="s">
        <v>123</v>
      </c>
    </row>
    <row r="12">
      <c r="A12" t="s">
        <v>124</v>
      </c>
      <c r="B12">
        <v>1</v>
      </c>
      <c r="C12" t="s">
        <v>114</v>
      </c>
      <c r="D12" t="s" s="13">
        <v>125</v>
      </c>
      <c r="E12" t="s" s="13">
        <v>116</v>
      </c>
      <c r="F12" t="s">
        <v>117</v>
      </c>
    </row>
    <row r="13">
      <c r="A13" t="s">
        <v>124</v>
      </c>
      <c r="B13">
        <v>2</v>
      </c>
      <c r="C13" t="s">
        <v>119</v>
      </c>
      <c r="D13" t="s" s="13">
        <v>126</v>
      </c>
      <c r="E13" t="s" s="13"/>
      <c r="F13"/>
    </row>
    <row r="14">
      <c r="A14" t="s">
        <v>124</v>
      </c>
      <c r="B14">
        <v>3</v>
      </c>
      <c r="C14" t="s">
        <v>127</v>
      </c>
      <c r="D14" t="s" s="13">
        <v>128</v>
      </c>
      <c r="E14" t="s" s="13">
        <v>129</v>
      </c>
      <c r="F14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4">
        <f>"FER-BRETZEL · BOU.PAINS_SPECIAUX · référence : "&amp;Besoins!B3&amp;" "&amp;Besoins!C3&amp;" · multiplicateur réglable sur la feuille ""Besoins"""</f>
        <v>FER-BRETZEL · BOU.PAINS_SPECIAUX · référence : 1,039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132</v>
      </c>
      <c r="B4"/>
      <c r="C4"/>
      <c r="D4"/>
    </row>
    <row r="5">
      <c r="A5" t="s" s="16">
        <v>133</v>
      </c>
      <c r="B5" t="str" s="13">
        <f>"[FRASER] "&amp;Procedure!D2</f>
        <v>[FRASER] Frasez farine (500g), lait (250g), sel (9g), beurre (80g), levure (20g), sucre (10g), levain liquide (150g) et huile (20g), 3 min lent, pétrissez 10 min moyen.</v>
      </c>
      <c r="C5"/>
      <c r="D5"/>
    </row>
    <row r="6">
      <c r="A6"/>
      <c r="B6" t="s">
        <v>134</v>
      </c>
      <c r="C6" s="11">
        <f>'Besoins'!$B$2*0.5</f>
        <v>0.5</v>
      </c>
      <c r="D6" t="s">
        <v>25</v>
      </c>
    </row>
    <row r="7">
      <c r="A7"/>
      <c r="B7" t="str">
        <f>Besoins!B12</f>
        <v>Lait entier UHT 3,5% MG brique 1L</v>
      </c>
      <c r="C7" s="11">
        <f>Besoins!E12</f>
        <v>0.25</v>
      </c>
      <c r="D7" t="str">
        <f>Besoins!F12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Besoins!B11</f>
        <v>Beurre doux 82% MG plaquette</v>
      </c>
      <c r="C9" s="11">
        <f>Besoins!E11</f>
        <v>0.08</v>
      </c>
      <c r="D9" t="str">
        <f>Besoins!F11</f>
        <v>kg</v>
      </c>
    </row>
    <row r="10">
      <c r="A10"/>
      <c r="B10" t="str">
        <f>Besoins!B14</f>
        <v>Levure fraîche de boulanger</v>
      </c>
      <c r="C10" s="11">
        <f>Besoins!E14</f>
        <v>0.02</v>
      </c>
      <c r="D10" t="str">
        <f>Besoins!F14</f>
        <v>kg</v>
      </c>
    </row>
    <row r="11">
      <c r="A11"/>
      <c r="B11" t="str">
        <f>Besoins!B17</f>
        <v>Sucre blanc cristal sac 25 kg</v>
      </c>
      <c r="C11" s="11">
        <f>Besoins!E17</f>
        <v>0.01</v>
      </c>
      <c r="D11" t="str">
        <f>Besoins!F17</f>
        <v>kg</v>
      </c>
    </row>
    <row r="12">
      <c r="A12"/>
      <c r="B12" t="s">
        <v>135</v>
      </c>
      <c r="C12" s="11">
        <f>'Besoins'!$B$2*0.15</f>
        <v>0.15</v>
      </c>
      <c r="D12" t="s">
        <v>25</v>
      </c>
    </row>
    <row r="13">
      <c r="A13"/>
      <c r="B13" t="str">
        <f>Besoins!B10</f>
        <v>Huile de tournesol raffinée vrac</v>
      </c>
      <c r="C13" s="11">
        <f>Besoins!E10</f>
        <v>0.02</v>
      </c>
      <c r="D13" t="str">
        <f>Besoins!F10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136</v>
      </c>
      <c r="B15" t="str" s="13">
        <f>"[POINTER] "&amp;Procedure!D3</f>
        <v>[POINTER] Pointez. Divisez en 8 pâtons de 105g, boulez, détendez.</v>
      </c>
      <c r="C15"/>
      <c r="D15"/>
    </row>
    <row r="16">
      <c r="A16" t="s" s="16">
        <v>137</v>
      </c>
      <c r="B16" t="str" s="13">
        <f>"[FAÇONNER] "&amp;Procedure!D4</f>
        <v>[FAÇONNER] Façonnez en boudins de 25-30cm, forme de bretzel.</v>
      </c>
      <c r="C16"/>
      <c r="D16"/>
    </row>
    <row r="17">
      <c r="A17" t="s" s="16">
        <v>138</v>
      </c>
      <c r="B17" t="str" s="13">
        <f>"[APPRÊTER] "&amp;Procedure!D5</f>
        <v>[APPRÊTER] Apprêt en étuve puis au réfrigérateur.</v>
      </c>
      <c r="C17"/>
      <c r="D17"/>
    </row>
    <row r="18">
      <c r="A18" t="s" s="16">
        <v>139</v>
      </c>
      <c r="B18" t="str" s="13">
        <f>"[PORTER] "&amp;Procedure!D6</f>
        <v>[PORTER] Portez la solution eau + bicarbonate (55g) à ébullition, pochez les bretzels 30 sec/face.</v>
      </c>
      <c r="C18"/>
      <c r="D18"/>
    </row>
    <row r="19">
      <c r="A19"/>
      <c r="B19" t="str">
        <f>Besoins!B13</f>
        <v>Bicarbonate de sodium alimentaire</v>
      </c>
      <c r="C19" s="11">
        <f>Besoins!E13</f>
        <v>0.055</v>
      </c>
      <c r="D19" t="str">
        <f>Besoins!F13</f>
        <v>kg</v>
      </c>
    </row>
    <row r="20">
      <c r="A20" t="s" s="16">
        <v>140</v>
      </c>
      <c r="B20" t="str" s="13">
        <f>"[DORER] "&amp;Procedure!D7</f>
        <v>[DORER] Dorez au blanc d'œuf, fleur de sel, enfournez.</v>
      </c>
      <c r="C20"/>
      <c r="D20"/>
    </row>
    <row r="21">
      <c r="A21"/>
      <c r="B21" t="str">
        <f>Besoins!B17</f>
        <v>Sucre blanc cristal sac 25 kg</v>
      </c>
      <c r="C21" s="11">
        <f>Besoins!E17</f>
        <v>0.01</v>
      </c>
      <c r="D21" t="str">
        <f>Besoins!F17</f>
        <v>kg</v>
      </c>
    </row>
    <row r="22">
      <c r="A22"/>
      <c r="B22" t="str" s="17">
        <f>"ℹ "&amp;Procedure!E7</f>
        <v>ℹ</v>
      </c>
      <c r="C22"/>
      <c r="D22"/>
    </row>
    <row r="23">
      <c r="A23"/>
      <c r="B23"/>
      <c r="C23"/>
      <c r="D23"/>
    </row>
    <row r="24">
      <c r="A24" t="s" s="15">
        <v>141</v>
      </c>
      <c r="B24"/>
      <c r="C24"/>
      <c r="D24"/>
    </row>
    <row r="25">
      <c r="A25" t="s" s="16">
        <v>133</v>
      </c>
      <c r="B25" t="str" s="13">
        <f>"[VERSER] "&amp;Procedure!D8</f>
        <v>[VERSER] Verser l'eau (120g) à 45°C dans le bocal du levain, délayer légèrement à la maryse.</v>
      </c>
      <c r="C25"/>
      <c r="D25"/>
    </row>
    <row r="26">
      <c r="A26"/>
      <c r="B26" t="s">
        <v>142</v>
      </c>
      <c r="C26" s="11">
        <f>'Besoins'!$B$2*0.06</f>
        <v>0.06</v>
      </c>
      <c r="D26" t="s">
        <v>35</v>
      </c>
    </row>
    <row r="27">
      <c r="A27"/>
      <c r="B27" t="str" s="17">
        <f>"ℹ "&amp;Procedure!E8</f>
        <v>ℹ</v>
      </c>
      <c r="C27"/>
      <c r="D27"/>
    </row>
    <row r="28">
      <c r="A28" t="s" s="16">
        <v>136</v>
      </c>
      <c r="B28" t="str" s="13">
        <f>"[VERSER] "&amp;Procedure!D9</f>
        <v>[VERSER] Verser le levain tout point (60g) dans un saladier, fouetter jusqu'à petites bulles.</v>
      </c>
      <c r="C28"/>
      <c r="D28"/>
    </row>
    <row r="29">
      <c r="A29"/>
      <c r="B29" t="s">
        <v>143</v>
      </c>
      <c r="C29" s="11">
        <f>'Besoins'!$B$2*0.03</f>
        <v>0.03</v>
      </c>
      <c r="D29" t="s">
        <v>25</v>
      </c>
    </row>
    <row r="30">
      <c r="A30" t="s" s="16">
        <v>137</v>
      </c>
      <c r="B30" t="str" s="13">
        <f>"[INCORPORER] "&amp;Procedure!D10</f>
        <v>[INCORPORER] Ajouter la farine de tradition T65 (120g), mélanger au fouet.</v>
      </c>
      <c r="C30"/>
      <c r="D30"/>
    </row>
    <row r="31">
      <c r="A31"/>
      <c r="B31" t="s">
        <v>134</v>
      </c>
      <c r="C31" s="11">
        <f>'Besoins'!$B$2*0.06</f>
        <v>0.06</v>
      </c>
      <c r="D31" t="s">
        <v>25</v>
      </c>
    </row>
    <row r="32">
      <c r="A32" t="s" s="16">
        <v>138</v>
      </c>
      <c r="B32" t="str" s="13">
        <f>"[VERSER] "&amp;Procedure!D11</f>
        <v>[VERSER] Verser dans un bocal propre, réserver au chaud jusqu'à tripler de volume, grosses bulles, début de crevasses.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/>
      <c r="B34"/>
      <c r="C34"/>
      <c r="D34"/>
    </row>
    <row r="35">
      <c r="A35" t="s" s="15">
        <v>144</v>
      </c>
      <c r="B35"/>
      <c r="C35"/>
      <c r="D35"/>
    </row>
    <row r="36">
      <c r="A36" t="s" s="16">
        <v>133</v>
      </c>
      <c r="B36" t="str" s="13">
        <f>"[VERSER] "&amp;Procedure!D12</f>
        <v>[VERSER] Dans un saladier, verser le miel (5g) et l'eau (100g) à 45°C, mélanger pour dissoudre.</v>
      </c>
      <c r="C36"/>
      <c r="D36"/>
    </row>
    <row r="37">
      <c r="A37"/>
      <c r="B37" t="str">
        <f>Besoins!B16</f>
        <v>Miel toutes fleurs vrac</v>
      </c>
      <c r="C37" s="11">
        <f>Besoins!E16</f>
        <v>0.000789</v>
      </c>
      <c r="D37" t="str">
        <f>Besoins!F16</f>
        <v>kg</v>
      </c>
    </row>
    <row r="38">
      <c r="A38"/>
      <c r="B38" t="s">
        <v>142</v>
      </c>
      <c r="C38" s="11">
        <f>'Besoins'!$B$2*0.0157894737</f>
        <v>0.015789</v>
      </c>
      <c r="D38" t="s">
        <v>35</v>
      </c>
    </row>
    <row r="39">
      <c r="A39"/>
      <c r="B39" t="str" s="17">
        <f>"ℹ "&amp;Procedure!E12</f>
        <v>ℹ</v>
      </c>
      <c r="C39"/>
      <c r="D39"/>
    </row>
    <row r="40">
      <c r="A40" t="s" s="16">
        <v>136</v>
      </c>
      <c r="B40" t="str" s="13">
        <f>"[INCORPORER] "&amp;Procedure!D13</f>
        <v>[INCORPORER] Incorporer la farine de seigle (85g) au fouet.</v>
      </c>
      <c r="C40"/>
      <c r="D40"/>
    </row>
    <row r="41">
      <c r="A41"/>
      <c r="B41" t="str">
        <f>Besoins!B8</f>
        <v>Farine de seigle T130</v>
      </c>
      <c r="C41" s="11">
        <f>Besoins!E8</f>
        <v>0.013421</v>
      </c>
      <c r="D41" t="str">
        <f>Besoins!F8</f>
        <v>kg</v>
      </c>
    </row>
    <row r="42">
      <c r="A42" t="s" s="16">
        <v>137</v>
      </c>
      <c r="B42" t="str" s="13">
        <f>"[METTRE] "&amp;Procedure!D14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7">
        <f>"ℹ "&amp;Procedure!E14</f>
        <v>ℹ</v>
      </c>
      <c r="C43"/>
      <c r="D43"/>
    </row>
    <row r="44">
      <c r="A44"/>
      <c r="B44"/>
      <c r="C44"/>
      <c r="D44"/>
    </row>
    <row r="45">
      <c r="A45" t="s" s="18">
        <v>22</v>
      </c>
      <c r="B45"/>
      <c r="C45"/>
      <c r="D45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2026-08-01T02:05:05Z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2026-08-01T02:05:05Z</dcterms:modified>
  <cp:revision>1</cp:revision>
</cp:coreProperties>
</file>