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<sst xmlns="http://schemas.openxmlformats.org/spreadsheetml/2006/main" count="129" uniqueCount="129">
  <si>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</si>
  <si>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</si>
  <si>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Tourte de meule (Ferrandi)</t>
  </si>
  <si>
    <t>Code</t>
  </si>
  <si>
    <t>FER-TOURTEMEULE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</si>
  <si>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</si>
  <si>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</si>
  <si>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</si>
  <si>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</si>
  <si>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</si>
  <si>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</si>
  <si>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</si>
  <si>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</si>
  <si>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</si>
  <si>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</si>
  <si>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</si>
  <si>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</si>
  <si>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</si>
  <si>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</si>
  <si>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</si>
  <si>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</si>
  <si>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</si>
  <si>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</si>
  <si>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</si>
  <si>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</si>
  <si>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</si>
  <si>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</si>
  <si>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</si>
  <si>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</si>
  <si>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</si>
  <si>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</si>
  <si>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</si>
  <si>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</si>
  <si>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</si>
  <si>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</si>
  <si>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</si>
  <si>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</si>
  <si>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</si>
  <si>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</si>
  <si>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</si>
  <si>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</si>
  <si>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</si>
  <si>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</si>
  <si>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</si>
  <si>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</si>
  <si>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</si>
  <si>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</si>
  <si>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</si>
  <si>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</si>
  <si>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</si>
  <si>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</si>
  <si>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</si>
  <si>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</si>
  <si>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</si>
  <si>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</si>
  <si>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1,135 kg)</t>
  </si>
  <si>
    <t>recette</t>
  </si>
  <si>
    <t>Pains spéciaux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</si>
  <si>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</si>
  <si>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</si>
  <si>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</si>
  <si>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</si>
  <si>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</si>
  <si>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</si>
  <si>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</si>
  <si>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</si>
  <si>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</si>
  <si>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</si>
  <si>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</si>
  <si>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</si>
  <si>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</si>
  <si>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</si>
  <si>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</si>
  <si>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</si>
  <si>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</si>
  <si>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</si>
  <si>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</si>
  <si>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</si>
  <si>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T80 (500g) et eau (425g) 3 min, autolysez.</t>
  </si>
  <si>
    <t>30 min (prepa)</t>
  </si>
  <si>
    <t>INCORPORER</t>
  </si>
  <si>
    <t>Ajoutez le levain dur (200g) et le sel (10g), pétrissez 10 min lent + 2 min moyen.</t>
  </si>
  <si>
    <t>≤25°C</t>
  </si>
  <si>
    <t>12 min (prepa)</t>
  </si>
  <si>
    <t>POINTER</t>
  </si>
  <si>
    <t>Pointez avec 2 rabats espacés de 45 min.</t>
  </si>
  <si>
    <t>120 min (repos)</t>
  </si>
  <si>
    <t>DIVISER</t>
  </si>
  <si>
    <t>Divisez en 2 pâtons de 550g, boulez, détendez.</t>
  </si>
  <si>
    <t>30 min (repos)</t>
  </si>
  <si>
    <t>Reboulez légèrement, dans les bannetons soudure vers le haut, apprêt au réfrigérateur.</t>
  </si>
  <si>
    <t>720 min (repos)</t>
  </si>
  <si>
    <t>ENFOURNER</t>
  </si>
  <si>
    <t>Grignez en carré, buée, enfournez.</t>
  </si>
  <si>
    <t>250°C puis 220°C</t>
  </si>
  <si>
    <t>50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</si>
  <si>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</si>
  <si>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</si>
  <si>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</si>
  <si>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</si>
  <si>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</si>
  <si>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</si>
  <si>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</si>
  <si>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</si>
  <si>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</si>
  <si>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</si>
  <si>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</si>
  <si>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</si>
  <si>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</si>
  <si>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</si>
  <si>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</si>
  <si>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</si>
  <si>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</si>
  <si>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</si>
  <si>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</si>
  <si>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Tourte de meule (Ferrandi)</t>
  </si>
  <si>
    <t>Tourte de meule (Ferrandi)  FER-TOURTEMEULE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</si>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</sst>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0.49262630701754</v>
      </c>
    </row>
    <row r="12">
      <c r="A12" t="s" s="3">
        <v>17</v>
      </c>
      <c r="B12" s="4">
        <v>0.43403198856171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0.49262630701754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1.135</v>
      </c>
      <c r="C3" t="s" s="10">
        <v>25</v>
      </c>
      <c r="D3"/>
      <c r="E3"/>
      <c r="F3"/>
    </row>
    <row r="4">
      <c r="A4" t="s">
        <v>26</v>
      </c>
      <c r="B4" s="11">
        <f>$B$2*B3</f>
        <v>1.135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0.499386</v>
      </c>
      <c r="E7" s="11">
        <f>D7*$B$2</f>
        <v>0.499386</v>
      </c>
      <c r="F7" t="s">
        <v>35</v>
      </c>
      <c r="G7" s="4">
        <f>E7*0.0042999997</f>
        <v>0.002147</v>
      </c>
    </row>
    <row r="8">
      <c r="A8" t="s">
        <v>36</v>
      </c>
      <c r="B8" t="s">
        <v>37</v>
      </c>
      <c r="C8" t="s">
        <v>38</v>
      </c>
      <c r="D8" s="9">
        <v>0.017895</v>
      </c>
      <c r="E8" s="11">
        <f>D8*$B$2</f>
        <v>0.017895</v>
      </c>
      <c r="F8" t="s">
        <v>25</v>
      </c>
      <c r="G8" s="4">
        <f>E8*1.1999823532</f>
        <v>0.021474</v>
      </c>
    </row>
    <row r="9">
      <c r="A9" t="s">
        <v>39</v>
      </c>
      <c r="B9" t="s">
        <v>40</v>
      </c>
      <c r="C9" t="s">
        <v>41</v>
      </c>
      <c r="D9" s="9">
        <v>0.606667</v>
      </c>
      <c r="E9" s="11">
        <f>D9*$B$2</f>
        <v>0.606667</v>
      </c>
      <c r="F9" t="s">
        <v>25</v>
      </c>
      <c r="G9" s="4">
        <f>E9*0.7499995879</f>
        <v>0.455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25</v>
      </c>
      <c r="G10" s="4">
        <f>E10*2.2</f>
        <v>0.0044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0.001053</v>
      </c>
      <c r="E12" s="11">
        <f>D12*$B$2</f>
        <v>0.001053</v>
      </c>
      <c r="F12" t="s">
        <v>25</v>
      </c>
      <c r="G12" s="4">
        <f>E12*5.7979707103</f>
        <v>0.006105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1.135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0.425</v>
      </c>
      <c r="E4" t="s">
        <v>35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0.01</v>
      </c>
      <c r="E5" t="s">
        <v>25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0.002</v>
      </c>
      <c r="E6" t="s">
        <v>25</v>
      </c>
      <c r="F6" t="s">
        <v>44</v>
      </c>
    </row>
    <row r="7">
      <c r="A7">
        <v>1</v>
      </c>
      <c r="B7" t="s">
        <v>63</v>
      </c>
      <c r="C7" t="s">
        <v>56</v>
      </c>
      <c r="D7" s="11">
        <v>0.2</v>
      </c>
      <c r="E7" t="s">
        <v>25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0.04</v>
      </c>
      <c r="E8" t="s">
        <v>25</v>
      </c>
      <c r="F8" t="s">
        <v>64</v>
      </c>
    </row>
    <row r="9">
      <c r="A9">
        <v>3</v>
      </c>
      <c r="B9" t="s">
        <v>66</v>
      </c>
      <c r="C9" t="s">
        <v>59</v>
      </c>
      <c r="D9" s="11">
        <v>0.001</v>
      </c>
      <c r="E9" t="s">
        <v>25</v>
      </c>
      <c r="F9" t="s">
        <v>50</v>
      </c>
    </row>
    <row r="10">
      <c r="A10">
        <v>3</v>
      </c>
      <c r="B10" t="s">
        <v>67</v>
      </c>
      <c r="C10" t="s">
        <v>59</v>
      </c>
      <c r="D10" s="11">
        <v>0.021</v>
      </c>
      <c r="E10" t="s">
        <v>35</v>
      </c>
      <c r="F10" t="s">
        <v>34</v>
      </c>
    </row>
    <row r="11">
      <c r="A11">
        <v>3</v>
      </c>
      <c r="B11" t="s">
        <v>68</v>
      </c>
      <c r="C11" t="s">
        <v>59</v>
      </c>
      <c r="D11" s="11">
        <v>0.018</v>
      </c>
      <c r="E11" t="s">
        <v>25</v>
      </c>
      <c r="F11" t="s">
        <v>38</v>
      </c>
    </row>
    <row r="12">
      <c r="A12">
        <v>2</v>
      </c>
      <c r="B12" t="s">
        <v>69</v>
      </c>
      <c r="C12" t="s">
        <v>59</v>
      </c>
      <c r="D12" s="11">
        <v>0.053</v>
      </c>
      <c r="E12" t="s">
        <v>35</v>
      </c>
      <c r="F12" t="s">
        <v>34</v>
      </c>
    </row>
    <row r="13">
      <c r="A13">
        <v>2</v>
      </c>
      <c r="B13" t="s">
        <v>70</v>
      </c>
      <c r="C13" t="s">
        <v>59</v>
      </c>
      <c r="D13" s="11">
        <v>0.107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3">
        <v>78</v>
      </c>
      <c r="E2" t="s" s="13"/>
      <c r="F2" t="s">
        <v>79</v>
      </c>
    </row>
    <row r="3">
      <c r="A3" t="s">
        <v>2</v>
      </c>
      <c r="B3">
        <v>2</v>
      </c>
      <c r="C3" t="s">
        <v>80</v>
      </c>
      <c r="D3" t="s" s="13">
        <v>81</v>
      </c>
      <c r="E3" t="s" s="13">
        <v>82</v>
      </c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 t="s">
        <v>89</v>
      </c>
    </row>
    <row r="6">
      <c r="A6" t="s">
        <v>2</v>
      </c>
      <c r="B6">
        <v>5</v>
      </c>
      <c r="C6"/>
      <c r="D6" t="s" s="13">
        <v>90</v>
      </c>
      <c r="E6" t="s" s="13"/>
      <c r="F6" t="s">
        <v>91</v>
      </c>
    </row>
    <row r="7">
      <c r="A7" t="s">
        <v>2</v>
      </c>
      <c r="B7">
        <v>6</v>
      </c>
      <c r="C7" t="s">
        <v>92</v>
      </c>
      <c r="D7" t="s" s="13">
        <v>93</v>
      </c>
      <c r="E7" t="s" s="13">
        <v>94</v>
      </c>
      <c r="F7" t="s">
        <v>95</v>
      </c>
    </row>
    <row r="8">
      <c r="A8" t="s">
        <v>96</v>
      </c>
      <c r="B8">
        <v>1</v>
      </c>
      <c r="C8"/>
      <c r="D8" t="s" s="13">
        <v>97</v>
      </c>
      <c r="E8" t="s" s="13">
        <v>98</v>
      </c>
      <c r="F8" t="s">
        <v>99</v>
      </c>
    </row>
    <row r="9">
      <c r="A9" t="s">
        <v>96</v>
      </c>
      <c r="B9">
        <v>2</v>
      </c>
      <c r="C9" t="s">
        <v>80</v>
      </c>
      <c r="D9" t="s" s="13">
        <v>100</v>
      </c>
      <c r="E9" t="s" s="13"/>
      <c r="F9" t="s">
        <v>99</v>
      </c>
    </row>
    <row r="10">
      <c r="A10" t="s">
        <v>96</v>
      </c>
      <c r="B10">
        <v>3</v>
      </c>
      <c r="C10" t="s">
        <v>101</v>
      </c>
      <c r="D10" t="s" s="13">
        <v>102</v>
      </c>
      <c r="E10" t="s" s="13"/>
      <c r="F10"/>
    </row>
    <row r="11">
      <c r="A11" t="s">
        <v>96</v>
      </c>
      <c r="B11">
        <v>4</v>
      </c>
      <c r="C11"/>
      <c r="D11" t="s" s="13">
        <v>103</v>
      </c>
      <c r="E11" t="s" s="13">
        <v>104</v>
      </c>
      <c r="F11" t="s">
        <v>105</v>
      </c>
    </row>
    <row r="12">
      <c r="A12" t="s">
        <v>106</v>
      </c>
      <c r="B12">
        <v>1</v>
      </c>
      <c r="C12" t="s">
        <v>107</v>
      </c>
      <c r="D12" t="s" s="13">
        <v>108</v>
      </c>
      <c r="E12" t="s" s="13">
        <v>109</v>
      </c>
      <c r="F12" t="s">
        <v>99</v>
      </c>
    </row>
    <row r="13">
      <c r="A13" t="s">
        <v>106</v>
      </c>
      <c r="B13">
        <v>2</v>
      </c>
      <c r="C13" t="s">
        <v>80</v>
      </c>
      <c r="D13" t="s" s="13">
        <v>110</v>
      </c>
      <c r="E13" t="s" s="13"/>
      <c r="F13"/>
    </row>
    <row r="14">
      <c r="A14" t="s">
        <v>106</v>
      </c>
      <c r="B14">
        <v>3</v>
      </c>
      <c r="C14" t="s">
        <v>111</v>
      </c>
      <c r="D14" t="s" s="13">
        <v>112</v>
      </c>
      <c r="E14" t="s" s="13">
        <v>113</v>
      </c>
      <c r="F14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4">
        <f>"FER-TOURTEMEULE · BOU.PAINS_SPECIAUX · référence : "&amp;Besoins!B3&amp;" "&amp;Besoins!C3&amp;" · multiplicateur réglable sur la feuille ""Besoins"""</f>
        <v>FER-TOURTEMEULE · BOU.PAINS_SPECIAUX · référence : 1,135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116</v>
      </c>
      <c r="B4"/>
      <c r="C4"/>
      <c r="D4"/>
    </row>
    <row r="5">
      <c r="A5" t="s" s="16">
        <v>117</v>
      </c>
      <c r="B5" t="str" s="13">
        <f>"[FRASER] "&amp;Procedure!D2</f>
        <v>[FRASER] Frasez farine T80 (500g) et eau (425g) 3 min, autolysez.</v>
      </c>
      <c r="C5"/>
      <c r="D5"/>
    </row>
    <row r="6">
      <c r="A6"/>
      <c r="B6" t="s">
        <v>118</v>
      </c>
      <c r="C6" s="11">
        <f>'Besoins'!$B$2*0.5</f>
        <v>0.5</v>
      </c>
      <c r="D6" t="s">
        <v>25</v>
      </c>
    </row>
    <row r="7">
      <c r="A7"/>
      <c r="B7" t="s">
        <v>119</v>
      </c>
      <c r="C7" s="11">
        <f>'Besoins'!$B$2*0.425</f>
        <v>0.425</v>
      </c>
      <c r="D7" t="s">
        <v>35</v>
      </c>
    </row>
    <row r="8">
      <c r="A8" t="s" s="16">
        <v>120</v>
      </c>
      <c r="B8" t="str" s="13">
        <f>"[INCORPORER] "&amp;Procedure!D3</f>
        <v>[INCORPORER] Ajoutez le levain dur (200g) et le sel (10g), pétrissez 10 min lent + 2 min moyen.</v>
      </c>
      <c r="C8"/>
      <c r="D8"/>
    </row>
    <row r="9">
      <c r="A9"/>
      <c r="B9" t="s">
        <v>121</v>
      </c>
      <c r="C9" s="11">
        <f>'Besoins'!$B$2*0.2</f>
        <v>0.2</v>
      </c>
      <c r="D9" t="s">
        <v>25</v>
      </c>
    </row>
    <row r="10">
      <c r="A10"/>
      <c r="B10" t="str">
        <f>Besoins!B11</f>
        <v>Sel fin de cuisine</v>
      </c>
      <c r="C10" s="11">
        <f>Besoins!E11</f>
        <v>0.01</v>
      </c>
      <c r="D10" t="str">
        <f>Besoins!F11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122</v>
      </c>
      <c r="B12" t="str" s="13">
        <f>"[POINTER] "&amp;Procedure!D4</f>
        <v>[POINTER] Pointez avec 2 rabats espacés de 45 min.</v>
      </c>
      <c r="C12"/>
      <c r="D12"/>
    </row>
    <row r="13">
      <c r="A13" t="s" s="16">
        <v>123</v>
      </c>
      <c r="B13" t="str" s="13">
        <f>"[DIVISER] "&amp;Procedure!D5</f>
        <v>[DIVISER] Divisez en 2 pâtons de 550g, boulez, détendez.</v>
      </c>
      <c r="C13"/>
      <c r="D13"/>
    </row>
    <row r="14">
      <c r="A14" t="s" s="16">
        <v>124</v>
      </c>
      <c r="B14" t="str" s="13">
        <f>Procedure!D6</f>
        <v>Reboulez légèrement, dans les bannetons soudure vers le haut, apprêt au réfrigérateur.</v>
      </c>
      <c r="C14"/>
      <c r="D14"/>
    </row>
    <row r="15">
      <c r="A15" t="s" s="16">
        <v>125</v>
      </c>
      <c r="B15" t="str" s="13">
        <f>"[ENFOURNER] "&amp;Procedure!D7</f>
        <v>[ENFOURNER] Grignez en carré, buée, enfournez.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5">
        <v>126</v>
      </c>
      <c r="B18"/>
      <c r="C18"/>
      <c r="D18"/>
    </row>
    <row r="19">
      <c r="A19" t="s" s="16">
        <v>117</v>
      </c>
      <c r="B19" t="str" s="13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127</v>
      </c>
      <c r="C20" s="11">
        <f>'Besoins'!$B$2*0.04</f>
        <v>0.04</v>
      </c>
      <c r="D20" t="s">
        <v>25</v>
      </c>
    </row>
    <row r="21">
      <c r="A21"/>
      <c r="B21" t="s">
        <v>119</v>
      </c>
      <c r="C21" s="11">
        <f>'Besoins'!$B$2*0.0533333333</f>
        <v>0.053333</v>
      </c>
      <c r="D21" t="s">
        <v>35</v>
      </c>
    </row>
    <row r="22">
      <c r="A22"/>
      <c r="B22" t="str" s="17">
        <f>"ℹ "&amp;Procedure!E8</f>
        <v>ℹ</v>
      </c>
      <c r="C22"/>
      <c r="D22"/>
    </row>
    <row r="23">
      <c r="A23" t="s" s="16">
        <v>120</v>
      </c>
      <c r="B23" t="str" s="13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118</v>
      </c>
      <c r="C24" s="11">
        <f>'Besoins'!$B$2*0.1066666667</f>
        <v>0.106667</v>
      </c>
      <c r="D24" t="s">
        <v>25</v>
      </c>
    </row>
    <row r="25">
      <c r="A25" t="s" s="16">
        <v>122</v>
      </c>
      <c r="B25" t="str" s="13">
        <f>"[DÉBARRASSER] "&amp;Procedure!D10</f>
        <v>[DÉBARRASSER] Débarrasser sur le plan de travail, pétrir en rabattant, façonner une boule lisse.</v>
      </c>
      <c r="C25"/>
      <c r="D25"/>
    </row>
    <row r="26">
      <c r="A26" t="s" s="16">
        <v>123</v>
      </c>
      <c r="B26" t="str" s="13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"&amp;Procedure!E11</f>
        <v>ℹ</v>
      </c>
      <c r="C27"/>
      <c r="D27"/>
    </row>
    <row r="28">
      <c r="A28"/>
      <c r="B28"/>
      <c r="C28"/>
      <c r="D28"/>
    </row>
    <row r="29">
      <c r="A29" t="s" s="15">
        <v>128</v>
      </c>
      <c r="B29"/>
      <c r="C29"/>
      <c r="D29"/>
    </row>
    <row r="30">
      <c r="A30" t="s" s="16">
        <v>117</v>
      </c>
      <c r="B30" t="str" s="13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0.001053</v>
      </c>
      <c r="D31" t="str">
        <f>Besoins!F12</f>
        <v>kg</v>
      </c>
    </row>
    <row r="32">
      <c r="A32"/>
      <c r="B32" t="s">
        <v>119</v>
      </c>
      <c r="C32" s="11">
        <f>'Besoins'!$B$2*0.0210526316</f>
        <v>0.021053</v>
      </c>
      <c r="D32" t="s">
        <v>35</v>
      </c>
    </row>
    <row r="33">
      <c r="A33"/>
      <c r="B33" t="str" s="17">
        <f>"ℹ "&amp;Procedure!E12</f>
        <v>ℹ</v>
      </c>
      <c r="C33"/>
      <c r="D33"/>
    </row>
    <row r="34">
      <c r="A34" t="s" s="16">
        <v>120</v>
      </c>
      <c r="B34" t="str" s="13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0.017895</v>
      </c>
      <c r="D35" t="str">
        <f>Besoins!F8</f>
        <v>kg</v>
      </c>
    </row>
    <row r="36">
      <c r="A36" t="s" s="16">
        <v>122</v>
      </c>
      <c r="B36" t="str" s="13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"&amp;Procedure!E14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2026-09-15T14:08:12Z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2026-09-15T14:08:12Z</dcterms:modified>
  <cp:revision>1</cp:revision>
</cp:coreProperties>
</file>