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<sst xmlns="http://schemas.openxmlformats.org/spreadsheetml/2006/main" count="107" uniqueCount="107">
  <si>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</si>
  <si>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</si>
  <si>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mie au tangzhong (Ferrandi)</t>
  </si>
  <si>
    <t>Code</t>
  </si>
  <si>
    <t>FER-MIETANGZHONG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</si>
  <si>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</si>
  <si>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</si>
  <si>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</si>
  <si>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</si>
  <si>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</si>
  <si>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</si>
  <si>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</si>
  <si>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</si>
  <si>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</si>
  <si>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</si>
  <si>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</si>
  <si>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</si>
  <si>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</si>
  <si>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</si>
  <si>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</si>
  <si>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</si>
  <si>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</si>
  <si>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</si>
  <si>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</si>
  <si>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</si>
  <si>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</si>
  <si>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</si>
  <si>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</si>
  <si>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</si>
  <si>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</si>
  <si>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</si>
  <si>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</si>
  <si>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</si>
  <si>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</si>
  <si>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</si>
  <si>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</si>
  <si>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</si>
  <si>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</si>
  <si>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</si>
  <si>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</si>
  <si>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</si>
  <si>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</si>
  <si>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</si>
  <si>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</si>
  <si>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</si>
  <si>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</si>
  <si>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</si>
  <si>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</si>
  <si>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</si>
  <si>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</si>
  <si>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</si>
  <si>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</si>
  <si>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</si>
  <si>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</si>
  <si>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</si>
  <si>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</si>
  <si>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</si>
  <si>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spéciaux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</si>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</sst>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1.10425</v>
      </c>
    </row>
    <row r="12">
      <c r="A12" t="s" s="3">
        <v>17</v>
      </c>
      <c r="B12" s="4">
        <v>1.115404040404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25</v>
      </c>
      <c r="G7" s="4">
        <f>E7*0.95</f>
        <v>0.5225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25</v>
      </c>
      <c r="G8" s="4">
        <f>E8*5.2</f>
        <v>0.13</v>
      </c>
    </row>
    <row r="9">
      <c r="A9" t="s">
        <v>38</v>
      </c>
      <c r="B9" t="s">
        <v>39</v>
      </c>
      <c r="C9" t="s">
        <v>40</v>
      </c>
      <c r="D9" s="9">
        <v>0.355</v>
      </c>
      <c r="E9" s="11">
        <f>D9*$B$2</f>
        <v>0.355</v>
      </c>
      <c r="F9" t="s">
        <v>41</v>
      </c>
      <c r="G9" s="4">
        <f>E9*1.05</f>
        <v>0.37275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E10*2.2</f>
        <v>0.055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0.025</v>
      </c>
      <c r="E12" s="11">
        <f>D12*$B$2</f>
        <v>0.025</v>
      </c>
      <c r="F12" t="s">
        <v>25</v>
      </c>
      <c r="G12" s="4">
        <f>E12*0.82</f>
        <v>0.0205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0.055</v>
      </c>
      <c r="E4" t="s">
        <v>41</v>
      </c>
      <c r="F4" t="s">
        <v>40</v>
      </c>
    </row>
    <row r="5">
      <c r="A5">
        <v>1</v>
      </c>
      <c r="B5" t="s">
        <v>61</v>
      </c>
      <c r="C5" t="s">
        <v>56</v>
      </c>
      <c r="D5" s="11">
        <v>0.35</v>
      </c>
      <c r="E5" t="s">
        <v>25</v>
      </c>
      <c r="F5" t="s">
        <v>62</v>
      </c>
    </row>
    <row r="6">
      <c r="A6">
        <v>2</v>
      </c>
      <c r="B6" t="s">
        <v>63</v>
      </c>
      <c r="C6" t="s">
        <v>59</v>
      </c>
      <c r="D6" s="11">
        <v>0.05</v>
      </c>
      <c r="E6" t="s">
        <v>25</v>
      </c>
      <c r="F6" t="s">
        <v>34</v>
      </c>
    </row>
    <row r="7">
      <c r="A7">
        <v>2</v>
      </c>
      <c r="B7" t="s">
        <v>64</v>
      </c>
      <c r="C7" t="s">
        <v>59</v>
      </c>
      <c r="D7" s="11">
        <v>0.3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0.025</v>
      </c>
      <c r="E8" t="s">
        <v>25</v>
      </c>
      <c r="F8" t="s">
        <v>50</v>
      </c>
    </row>
    <row r="9">
      <c r="A9">
        <v>1</v>
      </c>
      <c r="B9" t="s">
        <v>66</v>
      </c>
      <c r="C9" t="s">
        <v>59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67</v>
      </c>
      <c r="C10" t="s">
        <v>59</v>
      </c>
      <c r="D10" s="11">
        <v>0.025</v>
      </c>
      <c r="E10" t="s">
        <v>25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s" s="13">
        <v>83</v>
      </c>
      <c r="E4" t="s" s="13"/>
      <c r="F4"/>
    </row>
    <row r="5">
      <c r="A5" t="s">
        <v>2</v>
      </c>
      <c r="B5">
        <v>4</v>
      </c>
      <c r="C5" t="s">
        <v>84</v>
      </c>
      <c r="D5" t="s" s="13">
        <v>85</v>
      </c>
      <c r="E5" t="s" s="13">
        <v>86</v>
      </c>
      <c r="F5" t="s">
        <v>87</v>
      </c>
    </row>
    <row r="6">
      <c r="A6" t="s">
        <v>88</v>
      </c>
      <c r="B6">
        <v>1</v>
      </c>
      <c r="C6" t="s">
        <v>89</v>
      </c>
      <c r="D6" t="s" s="13">
        <v>90</v>
      </c>
      <c r="E6" t="s" s="13">
        <v>91</v>
      </c>
      <c r="F6" t="s">
        <v>92</v>
      </c>
    </row>
    <row r="7">
      <c r="A7" t="s">
        <v>88</v>
      </c>
      <c r="B7">
        <v>2</v>
      </c>
      <c r="C7" t="s">
        <v>93</v>
      </c>
      <c r="D7" t="s" s="13">
        <v>94</v>
      </c>
      <c r="E7" t="s" s="13">
        <v>95</v>
      </c>
      <c r="F7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100</v>
      </c>
      <c r="C6" s="11">
        <f>'Besoins'!$B$2*0.5</f>
        <v>0.5</v>
      </c>
      <c r="D6" t="s">
        <v>25</v>
      </c>
    </row>
    <row r="7">
      <c r="A7"/>
      <c r="B7" t="s">
        <v>101</v>
      </c>
      <c r="C7" s="11">
        <f>'Besoins'!$B$2*0.055</f>
        <v>0.055</v>
      </c>
      <c r="D7" t="s">
        <v>41</v>
      </c>
    </row>
    <row r="8">
      <c r="A8"/>
      <c r="B8" t="s">
        <v>102</v>
      </c>
      <c r="C8" s="11">
        <f>'Besoins'!$B$2*0.35</f>
        <v>0.35</v>
      </c>
      <c r="D8" t="s">
        <v>25</v>
      </c>
    </row>
    <row r="9">
      <c r="A9"/>
      <c r="B9" t="str">
        <f>Besoins!B12</f>
        <v>Sucre blanc cristal sac 25 kg</v>
      </c>
      <c r="C9" s="11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11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11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11">
        <f>Besoins!E8</f>
        <v>0.025</v>
      </c>
      <c r="D12" t="str">
        <f>Besoins!F8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103</v>
      </c>
      <c r="B14" t="str" s="13">
        <f>"[POINTER] "&amp;Procedure!D3</f>
        <v>[POINTER] Pointez. Divisez en 9 pâtons de 110g, repliez, boulez, détendez.</v>
      </c>
      <c r="C14"/>
      <c r="D14"/>
    </row>
    <row r="15">
      <c r="A15" t="s" s="16">
        <v>104</v>
      </c>
      <c r="B15" t="str" s="13">
        <f>"[ÉTENDRE] "&amp;Procedure!D4</f>
        <v>[ÉTENDRE] Étalez en rectangles, pliez en tour simple, réétalez, roulez sur eux-mêmes, 3 par moule.</v>
      </c>
      <c r="C15"/>
      <c r="D15"/>
    </row>
    <row r="16">
      <c r="A16" t="s" s="16">
        <v>105</v>
      </c>
      <c r="B16" t="str" s="13">
        <f>"[APPRÊTER] "&amp;Procedure!D5</f>
        <v>[APPRÊTER] Apprêt en étuve à 24°C. Buée, enfournez, démoulez sur grille.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99</v>
      </c>
      <c r="B20" t="str" s="13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101</v>
      </c>
      <c r="C21" s="11">
        <f>'Besoins'!$B$2*0.3</f>
        <v>0.3</v>
      </c>
      <c r="D21" t="s">
        <v>41</v>
      </c>
    </row>
    <row r="22">
      <c r="A22"/>
      <c r="B22" t="s">
        <v>100</v>
      </c>
      <c r="C22" s="11">
        <f>'Besoins'!$B$2*0.05</f>
        <v>0.05</v>
      </c>
      <c r="D22" t="s">
        <v>25</v>
      </c>
    </row>
    <row r="23">
      <c r="A23"/>
      <c r="B23" t="str" s="17">
        <f>"ℹ "&amp;Procedure!E6</f>
        <v>ℹ</v>
      </c>
      <c r="C23"/>
      <c r="D23"/>
    </row>
    <row r="24">
      <c r="A24" t="s" s="16">
        <v>103</v>
      </c>
      <c r="B24" t="str" s="13">
        <f>"[RÉSERVER] "&amp;Procedure!D7</f>
        <v>[RÉSERVER] Réserver au réfrigérateur avant utilisation.</v>
      </c>
      <c r="C24"/>
      <c r="D24"/>
    </row>
    <row r="25">
      <c r="A25"/>
      <c r="B25" t="str" s="17">
        <f>"ℹ "&amp;Procedure!E7</f>
        <v>ℹ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