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<sst xmlns="http://schemas.openxmlformats.org/spreadsheetml/2006/main" count="125" uniqueCount="125">
  <si>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</si>
  <si>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</si>
  <si>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au sarrasin (Ferrandi)</t>
  </si>
  <si>
    <t>Code</t>
  </si>
  <si>
    <t>FER-PAINSARRAS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</si>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</sst>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0.57678947368421</v>
      </c>
    </row>
    <row r="12">
      <c r="A12" t="s" s="3">
        <v>17</v>
      </c>
      <c r="B12" s="4">
        <v>0.57678947368421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0.57678947368421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25</v>
      </c>
      <c r="G10" s="4">
        <f>E10*0.75</f>
        <v>0.1125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0.002</v>
      </c>
      <c r="E12" s="11">
        <f>D12*$B$2</f>
        <v>0.002</v>
      </c>
      <c r="F12" t="s">
        <v>25</v>
      </c>
      <c r="G12" s="4">
        <f>E12*2.2</f>
        <v>0.0044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0.001053</v>
      </c>
      <c r="E14" s="11">
        <f>D14*$B$2</f>
        <v>0.001053</v>
      </c>
      <c r="F14" t="s">
        <v>25</v>
      </c>
      <c r="G14" s="4">
        <f>E14*5.7979707103</f>
        <v>0.006105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65</v>
      </c>
      <c r="C5" t="s">
        <v>63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0.002</v>
      </c>
      <c r="E7" t="s">
        <v>25</v>
      </c>
      <c r="F7" t="s">
        <v>48</v>
      </c>
    </row>
    <row r="8">
      <c r="A8">
        <v>1</v>
      </c>
      <c r="B8" t="s">
        <v>68</v>
      </c>
      <c r="C8" t="s">
        <v>60</v>
      </c>
      <c r="D8" s="11">
        <v>0.14</v>
      </c>
      <c r="E8" t="s">
        <v>25</v>
      </c>
      <c r="F8" t="s">
        <v>61</v>
      </c>
    </row>
    <row r="9">
      <c r="A9">
        <v>2</v>
      </c>
      <c r="B9" t="s">
        <v>69</v>
      </c>
      <c r="C9" t="s">
        <v>60</v>
      </c>
      <c r="D9" s="11">
        <v>0.04</v>
      </c>
      <c r="E9" t="s">
        <v>25</v>
      </c>
      <c r="F9" t="s">
        <v>70</v>
      </c>
    </row>
    <row r="10">
      <c r="A10">
        <v>3</v>
      </c>
      <c r="B10" t="s">
        <v>71</v>
      </c>
      <c r="C10" t="s">
        <v>63</v>
      </c>
      <c r="D10" s="11">
        <v>0.001</v>
      </c>
      <c r="E10" t="s">
        <v>25</v>
      </c>
      <c r="F10" t="s">
        <v>54</v>
      </c>
    </row>
    <row r="11">
      <c r="A11">
        <v>3</v>
      </c>
      <c r="B11" t="s">
        <v>72</v>
      </c>
      <c r="C11" t="s">
        <v>63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73</v>
      </c>
      <c r="C12" t="s">
        <v>63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74</v>
      </c>
      <c r="C13" t="s">
        <v>63</v>
      </c>
      <c r="D13" s="11">
        <v>0.05</v>
      </c>
      <c r="E13" t="s">
        <v>25</v>
      </c>
      <c r="F13" t="s">
        <v>38</v>
      </c>
    </row>
    <row r="14">
      <c r="A14">
        <v>2</v>
      </c>
      <c r="B14" t="s">
        <v>75</v>
      </c>
      <c r="C14" t="s">
        <v>63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>
        <v>87</v>
      </c>
      <c r="F3" t="s">
        <v>88</v>
      </c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/>
      <c r="F7" t="s">
        <v>84</v>
      </c>
    </row>
    <row r="8">
      <c r="A8" t="s">
        <v>102</v>
      </c>
      <c r="B8">
        <v>1</v>
      </c>
      <c r="C8" t="s">
        <v>103</v>
      </c>
      <c r="D8" t="s" s="13">
        <v>104</v>
      </c>
      <c r="E8" t="s" s="13">
        <v>105</v>
      </c>
      <c r="F8" t="s">
        <v>106</v>
      </c>
    </row>
    <row r="9">
      <c r="A9" t="s">
        <v>102</v>
      </c>
      <c r="B9">
        <v>2</v>
      </c>
      <c r="C9" t="s">
        <v>107</v>
      </c>
      <c r="D9" t="s" s="13">
        <v>108</v>
      </c>
      <c r="E9" t="s" s="13"/>
      <c r="F9"/>
    </row>
    <row r="10">
      <c r="A10" t="s">
        <v>102</v>
      </c>
      <c r="B10">
        <v>3</v>
      </c>
      <c r="C10" t="s">
        <v>109</v>
      </c>
      <c r="D10" t="s" s="13">
        <v>110</v>
      </c>
      <c r="E10" t="s" s="13">
        <v>111</v>
      </c>
      <c r="F10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"[PRÉPARER] "&amp;Procedure!D2</f>
        <v>[PRÉPARER] Préparez le levain de sarrasin, laissez maturer à température ambiante.</v>
      </c>
      <c r="C5"/>
      <c r="D5"/>
    </row>
    <row r="6">
      <c r="A6"/>
      <c r="B6" t="s">
        <v>116</v>
      </c>
      <c r="C6" s="11">
        <f>'Besoins'!$B$2*0.14</f>
        <v>0.14</v>
      </c>
      <c r="D6" t="s">
        <v>25</v>
      </c>
    </row>
    <row r="7">
      <c r="A7" t="s" s="16">
        <v>117</v>
      </c>
      <c r="B7" t="str" s="13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11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11">
        <f>Besoins!E10</f>
        <v>0.15</v>
      </c>
      <c r="D9" t="str">
        <f>Besoins!F10</f>
        <v>kg</v>
      </c>
    </row>
    <row r="10">
      <c r="A10"/>
      <c r="B10" t="s">
        <v>118</v>
      </c>
      <c r="C10" s="11">
        <f>'Besoins'!$B$2*0.35</f>
        <v>0.35</v>
      </c>
      <c r="D10" t="s">
        <v>35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11">
        <f>Besoins!E12</f>
        <v>0.002</v>
      </c>
      <c r="D12" t="str">
        <f>Besoins!F12</f>
        <v>kg</v>
      </c>
    </row>
    <row r="13">
      <c r="A13"/>
      <c r="B13" t="s">
        <v>116</v>
      </c>
      <c r="C13" s="11">
        <f>'Besoins'!$B$2*0.14</f>
        <v>0.14</v>
      </c>
      <c r="D13" t="s">
        <v>25</v>
      </c>
    </row>
    <row r="14">
      <c r="A14"/>
      <c r="B14" t="str" s="17">
        <f>"ℹ "&amp;Procedure!E3</f>
        <v>ℹ</v>
      </c>
      <c r="C14"/>
      <c r="D14"/>
    </row>
    <row r="15">
      <c r="A15" t="s" s="16">
        <v>119</v>
      </c>
      <c r="B15" t="str" s="13">
        <f>"[POINTER] "&amp;Procedure!D4</f>
        <v>[POINTER] Pointez avec rabat, détendez au réfrigérateur.</v>
      </c>
      <c r="C15"/>
      <c r="D15"/>
    </row>
    <row r="16">
      <c r="A16" t="s" s="16">
        <v>120</v>
      </c>
      <c r="B16" t="str" s="13">
        <f>"[FAÇONNER] "&amp;Procedure!D5</f>
        <v>[FAÇONNER] Façonnez en pavés de 20×15cm, apprêt.</v>
      </c>
      <c r="C16"/>
      <c r="D16"/>
    </row>
    <row r="17">
      <c r="A17" t="s" s="16">
        <v>121</v>
      </c>
      <c r="B17" t="str" s="13">
        <f>"[ENFOURNER] "&amp;Procedure!D6</f>
        <v>[ENFOURNER] Farinez, grignez en polka, buée, enfournez, démoulez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122</v>
      </c>
      <c r="B20"/>
      <c r="C20"/>
      <c r="D20"/>
    </row>
    <row r="21">
      <c r="A21" t="s" s="16">
        <v>115</v>
      </c>
      <c r="B21" t="str" s="13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123</v>
      </c>
      <c r="C22" s="11">
        <f>'Besoins'!$B$2*0.04</f>
        <v>0.04</v>
      </c>
      <c r="D22" t="s">
        <v>25</v>
      </c>
    </row>
    <row r="23">
      <c r="A23"/>
      <c r="B23" t="str">
        <f>Besoins!B8</f>
        <v>Farine de sarrasin (blé noir)</v>
      </c>
      <c r="C23" s="11">
        <f>Besoins!E8</f>
        <v>0.05</v>
      </c>
      <c r="D23" t="str">
        <f>Besoins!F8</f>
        <v>kg</v>
      </c>
    </row>
    <row r="24">
      <c r="A24"/>
      <c r="B24" t="s">
        <v>118</v>
      </c>
      <c r="C24" s="11">
        <f>'Besoins'!$B$2*0.05</f>
        <v>0.05</v>
      </c>
      <c r="D24" t="s">
        <v>35</v>
      </c>
    </row>
    <row r="25">
      <c r="A25"/>
      <c r="B25"/>
      <c r="C25"/>
      <c r="D25"/>
    </row>
    <row r="26">
      <c r="A26" t="s" s="15">
        <v>124</v>
      </c>
      <c r="B26"/>
      <c r="C26"/>
      <c r="D26"/>
    </row>
    <row r="27">
      <c r="A27" t="s" s="16">
        <v>115</v>
      </c>
      <c r="B27" t="str" s="13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0.001053</v>
      </c>
      <c r="D28" t="str">
        <f>Besoins!F14</f>
        <v>kg</v>
      </c>
    </row>
    <row r="29">
      <c r="A29"/>
      <c r="B29" t="s">
        <v>118</v>
      </c>
      <c r="C29" s="11">
        <f>'Besoins'!$B$2*0.0210526316</f>
        <v>0.021053</v>
      </c>
      <c r="D29" t="s">
        <v>35</v>
      </c>
    </row>
    <row r="30">
      <c r="A30"/>
      <c r="B30" t="str" s="17">
        <f>"ℹ "&amp;Procedure!E8</f>
        <v>ℹ</v>
      </c>
      <c r="C30"/>
      <c r="D30"/>
    </row>
    <row r="31">
      <c r="A31" t="s" s="16">
        <v>117</v>
      </c>
      <c r="B31" t="str" s="13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11">
        <f>Besoins!E9</f>
        <v>0.017895</v>
      </c>
      <c r="D32" t="str">
        <f>Besoins!F9</f>
        <v>kg</v>
      </c>
    </row>
    <row r="33">
      <c r="A33" t="s" s="16">
        <v>119</v>
      </c>
      <c r="B33" t="str" s="13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