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<sst xmlns="http://schemas.openxmlformats.org/spreadsheetml/2006/main" count="107" uniqueCount="107">
  <si>
    <t>Fiche technique</t>
  </si>
  <si>
    <t>Nom</t>
  </si>
  <si>
    <t>Pain de méteil feuilleté (Ferrandi)</t>
  </si>
  <si>
    <t>Code</t>
  </si>
  <si>
    <t>FER-METEILFEUIL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</si>
  <si>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</si>
  <si>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</si>
  <si>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</si>
  <si>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</si>
  <si>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</si>
  <si>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</si>
  <si>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</si>
  <si>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</si>
  <si>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</si>
  <si>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</si>
  <si>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</si>
  <si>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</si>
  <si>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</si>
  <si>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</si>
  <si>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</si>
  <si>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</si>
  <si>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</si>
  <si>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</si>
  <si>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</si>
  <si>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</si>
  <si>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</si>
  <si>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</si>
  <si>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</si>
  <si>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</si>
  <si>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</si>
  <si>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</si>
  <si>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</si>
  <si>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</si>
  <si>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</si>
  <si>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</si>
  <si>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</si>
  <si>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</si>
  <si>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</si>
  <si>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</si>
  <si>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FAR-GRUAU</t>
  </si>
  <si>
    <t>Farine de gruau T45 (force boulangère)</t>
  </si>
  <si>
    <t>Farines de blé</t>
  </si>
  <si>
    <t>BEU-DOUX</t>
  </si>
  <si>
    <t>Beurre doux 82% MG plaquette</t>
  </si>
  <si>
    <t>Beurres et margarines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</si>
  <si>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</si>
  <si>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</si>
  <si>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</si>
  <si>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</si>
  <si>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</si>
  <si>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</si>
  <si>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</si>
  <si>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</si>
  <si>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</si>
  <si>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</si>
  <si>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0,94 kg)</t>
  </si>
  <si>
    <t>recette</t>
  </si>
  <si>
    <t>Pains spéciaux</t>
  </si>
  <si>
    <t xml:space="preserve">    ↳ Farine de seigle T130</t>
  </si>
  <si>
    <t>matiere</t>
  </si>
  <si>
    <t xml:space="preserve">    ↳ Farine de gruau T45 (force boulangère)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</si>
  <si>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</si>
  <si>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</si>
  <si>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</si>
  <si>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Beurre de tourage (Ferrandi)</t>
  </si>
  <si>
    <t>Pains viennois et brioches</t>
  </si>
  <si>
    <t xml:space="preserve">        ↳ Beurre doux 82% MG plaquette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</si>
  <si>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</si>
  <si>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</si>
  <si>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</si>
  <si>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</si>
  <si>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</si>
  <si>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</si>
  <si>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</si>
  <si>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 seigle (250g), farine gruau (250g), eau (310g), sel (9g), 6 min, pétrissez 5 min rapide avec la levure (15g).</t>
  </si>
  <si>
    <t>≤24°C</t>
  </si>
  <si>
    <t>11 min (prepa)</t>
  </si>
  <si>
    <t>POINTER</t>
  </si>
  <si>
    <t>Pointez, abaissez, détendez au réfrigérateur.</t>
  </si>
  <si>
    <t>60 min (repos)</t>
  </si>
  <si>
    <t>TOURER</t>
  </si>
  <si>
    <t>Tour portefeuille avec le beurre de tourage (125g), puis tour simple. Réservez au réfrigérateur.</t>
  </si>
  <si>
    <t>30 min (repos)</t>
  </si>
  <si>
    <t>ABAISSER</t>
  </si>
  <si>
    <t>Abaissez, roulez en boudin, coupez en 3, dans les moules, zigzag aux ciseaux jusqu'au cœur.</t>
  </si>
  <si>
    <t>APPRÊTER</t>
  </si>
  <si>
    <t>Apprêt en étuve à 24°C. Enfournez.</t>
  </si>
  <si>
    <t>220°C</t>
  </si>
  <si>
    <t>125 min (repos)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</si>
  <si>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</si>
  <si>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</si>
  <si>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</si>
  <si>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</si>
  <si>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BEURRER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</si>
  <si>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</si>
  <si>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</si>
  <si>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</si>
  <si>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15 min (repos)</t>
  </si>
  <si>
    <t>Fiche technique — Pain de méteil feuilleté (Ferrandi)</t>
  </si>
  <si>
    <t>Pain de méteil feuilleté (Ferrandi)  FER-METEILFEUIL</t>
  </si>
  <si>
    <t>1.</t>
  </si>
  <si>
    <t>2.</t>
  </si>
  <si>
    <t>3.</t>
  </si>
  <si>
    <t xml:space="preserve">    Beurre de tourage (Ferrandi)</t>
  </si>
  <si>
    <t>4.</t>
  </si>
  <si>
    <t>5.</t>
  </si>
  <si>
    <t>↳ Beurre de tourage (Ferrandi)  FER-BEURTOUR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</si>
</sst>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1.224983</v>
      </c>
    </row>
    <row r="12">
      <c r="A12" t="s" s="3">
        <v>17</v>
      </c>
      <c r="B12" s="4">
        <v>1.3031734042553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1.224983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0.94</v>
      </c>
      <c r="C3" t="s" s="10">
        <v>25</v>
      </c>
      <c r="D3"/>
      <c r="E3"/>
      <c r="F3"/>
    </row>
    <row r="4">
      <c r="A4" t="s">
        <v>26</v>
      </c>
      <c r="B4" s="11">
        <f>$B$2*B3</f>
        <v>0.94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0.31</v>
      </c>
      <c r="E7" s="11">
        <f>D7*$B$2</f>
        <v>0.31</v>
      </c>
      <c r="F7" t="s">
        <v>35</v>
      </c>
      <c r="G7" s="4">
        <f>E7*0.0043</f>
        <v>0.001333</v>
      </c>
    </row>
    <row r="8">
      <c r="A8" t="s">
        <v>36</v>
      </c>
      <c r="B8" t="s">
        <v>37</v>
      </c>
      <c r="C8" t="s">
        <v>38</v>
      </c>
      <c r="D8" s="9">
        <v>0.25</v>
      </c>
      <c r="E8" s="11">
        <f>D8*$B$2</f>
        <v>0.25</v>
      </c>
      <c r="F8" t="s">
        <v>25</v>
      </c>
      <c r="G8" s="4">
        <f>E8*1.2</f>
        <v>0.3</v>
      </c>
    </row>
    <row r="9">
      <c r="A9" t="s">
        <v>39</v>
      </c>
      <c r="B9" t="s">
        <v>40</v>
      </c>
      <c r="C9" t="s">
        <v>41</v>
      </c>
      <c r="D9" s="9">
        <v>0.25</v>
      </c>
      <c r="E9" s="11">
        <f>D9*$B$2</f>
        <v>0.25</v>
      </c>
      <c r="F9" t="s">
        <v>25</v>
      </c>
      <c r="G9" s="4">
        <f>E9*0.95</f>
        <v>0.2375</v>
      </c>
    </row>
    <row r="10">
      <c r="A10" t="s">
        <v>42</v>
      </c>
      <c r="B10" t="s">
        <v>43</v>
      </c>
      <c r="C10" t="s">
        <v>44</v>
      </c>
      <c r="D10" s="9">
        <v>0.125</v>
      </c>
      <c r="E10" s="11">
        <f>D10*$B$2</f>
        <v>0.125</v>
      </c>
      <c r="F10" t="s">
        <v>25</v>
      </c>
      <c r="G10" s="4">
        <f>E10*5.2</f>
        <v>0.65</v>
      </c>
    </row>
    <row r="11">
      <c r="A11" t="s">
        <v>45</v>
      </c>
      <c r="B11" t="s">
        <v>46</v>
      </c>
      <c r="C11" t="s">
        <v>47</v>
      </c>
      <c r="D11" s="9">
        <v>0.015</v>
      </c>
      <c r="E11" s="11">
        <f>D11*$B$2</f>
        <v>0.015</v>
      </c>
      <c r="F11" t="s">
        <v>25</v>
      </c>
      <c r="G11" s="4">
        <f>E11*2.2</f>
        <v>0.033</v>
      </c>
    </row>
    <row r="12">
      <c r="A12" t="s">
        <v>48</v>
      </c>
      <c r="B12" t="s">
        <v>49</v>
      </c>
      <c r="C12" t="s">
        <v>50</v>
      </c>
      <c r="D12" s="9">
        <v>0.009</v>
      </c>
      <c r="E12" s="11">
        <f>D12*$B$2</f>
        <v>0.009</v>
      </c>
      <c r="F12" t="s">
        <v>25</v>
      </c>
      <c r="G12" s="4">
        <f>E12*0.35</f>
        <v>0.00315</v>
      </c>
    </row>
    <row r="13">
      <c r="A13"/>
      <c r="B13"/>
      <c r="C13"/>
      <c r="D13"/>
      <c r="E13"/>
      <c r="F13" t="s" s="3">
        <v>51</v>
      </c>
      <c r="G13" s="12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0.94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0.25</v>
      </c>
      <c r="E3" t="s">
        <v>25</v>
      </c>
      <c r="F3" t="s">
        <v>38</v>
      </c>
    </row>
    <row r="4">
      <c r="A4">
        <v>1</v>
      </c>
      <c r="B4" t="s">
        <v>60</v>
      </c>
      <c r="C4" t="s">
        <v>59</v>
      </c>
      <c r="D4" s="11">
        <v>0.25</v>
      </c>
      <c r="E4" t="s">
        <v>25</v>
      </c>
      <c r="F4" t="s">
        <v>41</v>
      </c>
    </row>
    <row r="5">
      <c r="A5">
        <v>1</v>
      </c>
      <c r="B5" t="s">
        <v>61</v>
      </c>
      <c r="C5" t="s">
        <v>59</v>
      </c>
      <c r="D5" s="11">
        <v>0.31</v>
      </c>
      <c r="E5" t="s">
        <v>35</v>
      </c>
      <c r="F5" t="s">
        <v>34</v>
      </c>
    </row>
    <row r="6">
      <c r="A6">
        <v>1</v>
      </c>
      <c r="B6" t="s">
        <v>62</v>
      </c>
      <c r="C6" t="s">
        <v>59</v>
      </c>
      <c r="D6" s="11">
        <v>0.009</v>
      </c>
      <c r="E6" t="s">
        <v>25</v>
      </c>
      <c r="F6" t="s">
        <v>50</v>
      </c>
    </row>
    <row r="7">
      <c r="A7">
        <v>1</v>
      </c>
      <c r="B7" t="s">
        <v>63</v>
      </c>
      <c r="C7" t="s">
        <v>59</v>
      </c>
      <c r="D7" s="11">
        <v>0.015</v>
      </c>
      <c r="E7" t="s">
        <v>25</v>
      </c>
      <c r="F7" t="s">
        <v>47</v>
      </c>
    </row>
    <row r="8">
      <c r="A8">
        <v>1</v>
      </c>
      <c r="B8" t="s">
        <v>64</v>
      </c>
      <c r="C8" t="s">
        <v>56</v>
      </c>
      <c r="D8" s="11">
        <v>0.125</v>
      </c>
      <c r="E8" t="s">
        <v>25</v>
      </c>
      <c r="F8" t="s">
        <v>65</v>
      </c>
    </row>
    <row r="9">
      <c r="A9">
        <v>2</v>
      </c>
      <c r="B9" t="s">
        <v>66</v>
      </c>
      <c r="C9" t="s">
        <v>59</v>
      </c>
      <c r="D9" s="11">
        <v>0.125</v>
      </c>
      <c r="E9" t="s">
        <v>25</v>
      </c>
      <c r="F9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>
        <v>1</v>
      </c>
      <c r="C2" t="s">
        <v>73</v>
      </c>
      <c r="D2" t="s" s="13">
        <v>74</v>
      </c>
      <c r="E2" t="s" s="13">
        <v>75</v>
      </c>
      <c r="F2" t="s">
        <v>76</v>
      </c>
    </row>
    <row r="3">
      <c r="A3" t="s">
        <v>2</v>
      </c>
      <c r="B3">
        <v>2</v>
      </c>
      <c r="C3" t="s">
        <v>77</v>
      </c>
      <c r="D3" t="s" s="13">
        <v>78</v>
      </c>
      <c r="E3" t="s" s="13"/>
      <c r="F3" t="s">
        <v>79</v>
      </c>
    </row>
    <row r="4">
      <c r="A4" t="s">
        <v>2</v>
      </c>
      <c r="B4">
        <v>3</v>
      </c>
      <c r="C4" t="s">
        <v>80</v>
      </c>
      <c r="D4" t="s" s="13">
        <v>81</v>
      </c>
      <c r="E4" t="s" s="13"/>
      <c r="F4" t="s">
        <v>82</v>
      </c>
    </row>
    <row r="5">
      <c r="A5" t="s">
        <v>2</v>
      </c>
      <c r="B5">
        <v>4</v>
      </c>
      <c r="C5" t="s">
        <v>83</v>
      </c>
      <c r="D5" t="s" s="13">
        <v>84</v>
      </c>
      <c r="E5" t="s" s="13"/>
      <c r="F5"/>
    </row>
    <row r="6">
      <c r="A6" t="s">
        <v>2</v>
      </c>
      <c r="B6">
        <v>5</v>
      </c>
      <c r="C6" t="s">
        <v>85</v>
      </c>
      <c r="D6" t="s" s="13">
        <v>86</v>
      </c>
      <c r="E6" t="s" s="13">
        <v>87</v>
      </c>
      <c r="F6" t="s">
        <v>88</v>
      </c>
    </row>
    <row r="7">
      <c r="A7" t="s">
        <v>89</v>
      </c>
      <c r="B7">
        <v>1</v>
      </c>
      <c r="C7" t="s">
        <v>90</v>
      </c>
      <c r="D7" t="s" s="13">
        <v>91</v>
      </c>
      <c r="E7" t="s" s="13"/>
      <c r="F7" t="s">
        <v>92</v>
      </c>
    </row>
    <row r="8">
      <c r="A8" t="s">
        <v>89</v>
      </c>
      <c r="B8">
        <v>2</v>
      </c>
      <c r="C8" t="s">
        <v>93</v>
      </c>
      <c r="D8" t="s" s="13">
        <v>94</v>
      </c>
      <c r="E8" t="s" s="13"/>
      <c r="F8"/>
    </row>
    <row r="9">
      <c r="A9" t="s">
        <v>89</v>
      </c>
      <c r="B9">
        <v>3</v>
      </c>
      <c r="C9" t="s">
        <v>93</v>
      </c>
      <c r="D9" t="s" s="13">
        <v>95</v>
      </c>
      <c r="E9" t="s" s="13"/>
      <c r="F9"/>
    </row>
    <row r="10">
      <c r="A10" t="s">
        <v>89</v>
      </c>
      <c r="B10">
        <v>4</v>
      </c>
      <c r="C10"/>
      <c r="D10" t="s" s="13">
        <v>96</v>
      </c>
      <c r="E10" t="s" s="13"/>
      <c r="F10" t="s">
        <v>97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7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98</v>
      </c>
      <c r="B1"/>
      <c r="C1"/>
      <c r="D1"/>
    </row>
    <row r="2">
      <c r="A2" t="str" s="14">
        <f>"FER-METEILFEUIL · BOU.PAINS_SPECIAUX · référence : "&amp;Besoins!B3&amp;" "&amp;Besoins!C3&amp;" · multiplicateur réglable sur la feuille ""Besoins"""</f>
        <v>FER-METEILFEUIL · BOU.PAINS_SPECIAUX · référence : 0,94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99</v>
      </c>
      <c r="B4"/>
      <c r="C4"/>
      <c r="D4"/>
    </row>
    <row r="5">
      <c r="A5" t="s" s="16">
        <v>100</v>
      </c>
      <c r="B5" t="str" s="13">
        <f>"[FRASER] "&amp;Procedure!D2</f>
        <v>[FRASER] Frasez farine seigle (250g), farine gruau (250g), eau (310g), sel (9g), 6 min, pétrissez 5 min rapide avec la levure (15g).</v>
      </c>
      <c r="C5"/>
      <c r="D5"/>
    </row>
    <row r="6">
      <c r="A6"/>
      <c r="B6" t="str">
        <f>Besoins!B8</f>
        <v>Farine de seigle T130</v>
      </c>
      <c r="C6" s="11">
        <f>Besoins!E8</f>
        <v>0.25</v>
      </c>
      <c r="D6" t="str">
        <f>Besoins!F8</f>
        <v>kg</v>
      </c>
    </row>
    <row r="7">
      <c r="A7"/>
      <c r="B7" t="str">
        <f>Besoins!B9</f>
        <v>Farine de gruau T45 (force boulangère)</v>
      </c>
      <c r="C7" s="11">
        <f>Besoins!E9</f>
        <v>0.25</v>
      </c>
      <c r="D7" t="str">
        <f>Besoins!F9</f>
        <v>kg</v>
      </c>
    </row>
    <row r="8">
      <c r="A8"/>
      <c r="B8" t="str">
        <f>Besoins!B7</f>
        <v>Eau (robinet - moy. France 2026)</v>
      </c>
      <c r="C8" s="11">
        <f>Besoins!E7</f>
        <v>0.31</v>
      </c>
      <c r="D8" t="str">
        <f>Besoins!F7</f>
        <v>lt</v>
      </c>
    </row>
    <row r="9">
      <c r="A9"/>
      <c r="B9" t="str">
        <f>Besoins!B12</f>
        <v>Sel fin de cuisine</v>
      </c>
      <c r="C9" s="11">
        <f>Besoins!E12</f>
        <v>0.009</v>
      </c>
      <c r="D9" t="str">
        <f>Besoins!F12</f>
        <v>kg</v>
      </c>
    </row>
    <row r="10">
      <c r="A10"/>
      <c r="B10" t="str">
        <f>Besoins!B11</f>
        <v>Levure fraîche de boulanger</v>
      </c>
      <c r="C10" s="11">
        <f>Besoins!E11</f>
        <v>0.015</v>
      </c>
      <c r="D10" t="str">
        <f>Besoins!F11</f>
        <v>kg</v>
      </c>
    </row>
    <row r="11">
      <c r="A11"/>
      <c r="B11" t="str" s="17">
        <f>"ℹ "&amp;Procedure!E2</f>
        <v>ℹ</v>
      </c>
      <c r="C11"/>
      <c r="D11"/>
    </row>
    <row r="12">
      <c r="A12" t="s" s="16">
        <v>101</v>
      </c>
      <c r="B12" t="str" s="13">
        <f>"[POINTER] "&amp;Procedure!D3</f>
        <v>[POINTER] Pointez, abaissez, détendez au réfrigérateur.</v>
      </c>
      <c r="C12"/>
      <c r="D12"/>
    </row>
    <row r="13">
      <c r="A13" t="s" s="16">
        <v>102</v>
      </c>
      <c r="B13" t="str" s="13">
        <f>"[TOURER] "&amp;Procedure!D4</f>
        <v>[TOURER] Tour portefeuille avec le beurre de tourage (125g), puis tour simple. Réservez au réfrigérateur.</v>
      </c>
      <c r="C13"/>
      <c r="D13"/>
    </row>
    <row r="14">
      <c r="A14"/>
      <c r="B14" t="s">
        <v>103</v>
      </c>
      <c r="C14" s="11">
        <f>'Besoins'!$B$2*0.125</f>
        <v>0.125</v>
      </c>
      <c r="D14" t="s">
        <v>25</v>
      </c>
    </row>
    <row r="15">
      <c r="A15" t="s" s="16">
        <v>104</v>
      </c>
      <c r="B15" t="str" s="13">
        <f>"[ABAISSER] "&amp;Procedure!D5</f>
        <v>[ABAISSER] Abaissez, roulez en boudin, coupez en 3, dans les moules, zigzag aux ciseaux jusqu'au cœur.</v>
      </c>
      <c r="C15"/>
      <c r="D15"/>
    </row>
    <row r="16">
      <c r="A16" t="s" s="16">
        <v>105</v>
      </c>
      <c r="B16" t="str" s="13">
        <f>"[APPRÊTER] "&amp;Procedure!D6</f>
        <v>[APPRÊTER] Apprêt en étuve à 24°C. Enfournez.</v>
      </c>
      <c r="C16"/>
      <c r="D16"/>
    </row>
    <row r="17">
      <c r="A17"/>
      <c r="B17" t="str" s="17">
        <f>"ℹ "&amp;Procedure!E6</f>
        <v>ℹ</v>
      </c>
      <c r="C17"/>
      <c r="D17"/>
    </row>
    <row r="18">
      <c r="A18"/>
      <c r="B18"/>
      <c r="C18"/>
      <c r="D18"/>
    </row>
    <row r="19">
      <c r="A19" t="s" s="15">
        <v>106</v>
      </c>
      <c r="B19"/>
      <c r="C19"/>
      <c r="D19"/>
    </row>
    <row r="20">
      <c r="A20" t="s" s="16">
        <v>100</v>
      </c>
      <c r="B20" t="str" s="13">
        <f>"[PLIER] "&amp;Procedure!D7</f>
        <v>[PLIER] Plier une feuille de papier cuisson 40×30cm en deux dans la longueur puis en trois pour marquer les plis (rectangle 20×10cm), déplier.</v>
      </c>
      <c r="C20"/>
      <c r="D20"/>
    </row>
    <row r="21">
      <c r="A21" t="s" s="16">
        <v>101</v>
      </c>
      <c r="B21" t="str" s="13">
        <f>"[BEURRER] "&amp;Procedure!D8</f>
        <v>[BEURRER] Poser le beurre (150g) au centre d'un des rectangles, fariner légèrement, taper au rouleau pour l'aplatir jusqu'aux marquages sans dépasser.</v>
      </c>
      <c r="C21"/>
      <c r="D21"/>
    </row>
    <row r="22">
      <c r="A22"/>
      <c r="B22" t="str">
        <f>Besoins!B10</f>
        <v>Beurre doux 82% MG plaquette</v>
      </c>
      <c r="C22" s="11">
        <f>Besoins!E10</f>
        <v>0.125</v>
      </c>
      <c r="D22" t="str">
        <f>Besoins!F10</f>
        <v>kg</v>
      </c>
    </row>
    <row r="23">
      <c r="A23" t="s" s="16">
        <v>102</v>
      </c>
      <c r="B23" t="str" s="13">
        <f>"[BEURRER] "&amp;Procedure!D9</f>
        <v>[BEURRER] Replier la feuille sur le beurre en suivant les marquages, égaliser l'épaisseur au rouleau dans l'enveloppe de papier.</v>
      </c>
      <c r="C23"/>
      <c r="D23"/>
    </row>
    <row r="24">
      <c r="A24"/>
      <c r="B24" t="str">
        <f>Besoins!B10</f>
        <v>Beurre doux 82% MG plaquette</v>
      </c>
      <c r="C24" s="11">
        <f>Besoins!E10</f>
        <v>0.125</v>
      </c>
      <c r="D24" t="str">
        <f>Besoins!F10</f>
        <v>kg</v>
      </c>
    </row>
    <row r="25">
      <c r="A25" t="s" s="16">
        <v>104</v>
      </c>
      <c r="B25" t="str" s="13">
        <f>Procedure!D10</f>
        <v>Réfrigérer avant utilisation.</v>
      </c>
      <c r="C25"/>
      <c r="D25"/>
    </row>
    <row r="26">
      <c r="A26"/>
      <c r="B26"/>
      <c r="C26"/>
      <c r="D26"/>
    </row>
    <row r="27">
      <c r="A27" t="s" s="18">
        <v>22</v>
      </c>
      <c r="B27"/>
      <c r="C27"/>
      <c r="D27"/>
    </row>
  </sheetData>
  <sheetProtection sheet="1"/>
  <mergeCells count="16">
    <mergeCell ref="A1:D1"/>
    <mergeCell ref="A2:D2"/>
    <mergeCell ref="A4:D4"/>
    <mergeCell ref="B5:D5"/>
    <mergeCell ref="B11:D11"/>
    <mergeCell ref="B12:D12"/>
    <mergeCell ref="B13:D13"/>
    <mergeCell ref="B15:D15"/>
    <mergeCell ref="B16:D16"/>
    <mergeCell ref="B17:D17"/>
    <mergeCell ref="A19:D19"/>
    <mergeCell ref="B20:D20"/>
    <mergeCell ref="B21:D21"/>
    <mergeCell ref="B23:D23"/>
    <mergeCell ref="B25:D25"/>
    <mergeCell ref="A27:D2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2026-09-15T14:15:59Z</dcterms:created>
  <dc:title>Pain de méteil feuilleté (Ferra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2026-09-15T14:15:59Z</dcterms:modified>
  <cp:revision>1</cp:revision>
</cp:coreProperties>
</file>