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<sst xmlns="http://schemas.openxmlformats.org/spreadsheetml/2006/main" count="119" uniqueCount="119">
  <si>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</si>
  <si>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</si>
  <si>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Crumpet (Ferrandi)</t>
  </si>
  <si>
    <t>Code</t>
  </si>
  <si>
    <t>FER-CRUMPET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</si>
  <si>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</si>
  <si>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</si>
  <si>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</si>
  <si>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</si>
  <si>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</si>
  <si>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</si>
  <si>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</si>
  <si>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</si>
  <si>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</si>
  <si>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</si>
  <si>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</si>
  <si>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</si>
  <si>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</si>
  <si>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</si>
  <si>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</si>
  <si>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</si>
  <si>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</si>
  <si>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</si>
  <si>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</si>
  <si>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</si>
  <si>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</si>
  <si>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</si>
  <si>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</si>
  <si>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</si>
  <si>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</si>
  <si>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</si>
  <si>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</si>
  <si>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</si>
  <si>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</si>
  <si>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</si>
  <si>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</si>
  <si>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</si>
  <si>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</si>
  <si>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</si>
  <si>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</si>
  <si>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</si>
  <si>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</si>
  <si>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</si>
  <si>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</si>
  <si>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</si>
  <si>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</si>
  <si>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</si>
  <si>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</si>
  <si>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</si>
  <si>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</si>
  <si>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</si>
  <si>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</si>
  <si>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</si>
  <si>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</si>
  <si>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</si>
  <si>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</si>
  <si>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</si>
  <si>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0,31 kg)</t>
  </si>
  <si>
    <t>recette</t>
  </si>
  <si>
    <t>Pains spéciaux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</si>
  <si>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</si>
  <si>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</si>
  <si>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</si>
  <si>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</si>
  <si>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matiere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</si>
  <si>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</si>
  <si>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</si>
  <si>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</si>
  <si>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</si>
  <si>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Sucre blanc cristal sac 25 kg</t>
  </si>
  <si>
    <t xml:space="preserve">    ↳ Sel fin de cuisine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</si>
  <si>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</si>
  <si>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</si>
  <si>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</si>
  <si>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</si>
  <si>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</si>
  <si>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</si>
  <si>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</si>
  <si>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</si>
  <si>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le levain (300g), le sucre (6g), le sel (4g) au fouet.</t>
  </si>
  <si>
    <t>3 min (prepa)</t>
  </si>
  <si>
    <t>INCORPORER</t>
  </si>
  <si>
    <t>Ajoutez la levure chimique (4g), patientez jusqu'à léger bullage.</t>
  </si>
  <si>
    <t>5 min (repos)</t>
  </si>
  <si>
    <t>POÊLER</t>
  </si>
  <si>
    <t>Poêle chaude légèrement huilée, cercles beurrés dedans, répartissez la pâte, couvrez, cuisez à feu doux.</t>
  </si>
  <si>
    <t>Feu doux</t>
  </si>
  <si>
    <t>5 min (cuisson)</t>
  </si>
  <si>
    <t>RETOURNER</t>
  </si>
  <si>
    <t>Retournez, retirez les cercles, poursuivez jusqu'à dorure.</t>
  </si>
  <si>
    <t>3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</si>
  <si>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</si>
  <si>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</si>
  <si>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</si>
  <si>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</si>
  <si>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</si>
  <si>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</si>
  <si>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</si>
  <si>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</si>
  <si>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</si>
  <si>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</si>
  <si>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</si>
  <si>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</si>
  <si>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</si>
  <si>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</si>
  <si>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</si>
  <si>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</si>
  <si>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</si>
  <si>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Crumpet (Ferrandi)</t>
  </si>
  <si>
    <t>Crumpet (Ferrandi)  FER-CRUMPET</t>
  </si>
  <si>
    <t>1.</t>
  </si>
  <si>
    <t xml:space="preserve">    Levain liquide (rafraîchi, Ferrandi)</t>
  </si>
  <si>
    <t>2.</t>
  </si>
  <si>
    <t>3.</t>
  </si>
  <si>
    <t>4.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</si>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</sst>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0.16354021052632</v>
      </c>
    </row>
    <row r="12">
      <c r="A12" t="s" s="3">
        <v>17</v>
      </c>
      <c r="B12" s="4">
        <v>0.52754906621392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0.16354021052632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0.31</v>
      </c>
      <c r="C3" t="s" s="10">
        <v>25</v>
      </c>
      <c r="D3"/>
      <c r="E3"/>
      <c r="F3"/>
    </row>
    <row r="4">
      <c r="A4" t="s">
        <v>26</v>
      </c>
      <c r="B4" s="11">
        <f>$B$2*B3</f>
        <v>0.31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0.151579</v>
      </c>
      <c r="E7" s="11">
        <f>D7*$B$2</f>
        <v>0.151579</v>
      </c>
      <c r="F7" t="s">
        <v>35</v>
      </c>
      <c r="G7" s="4">
        <f>E7*0.0042999985</f>
        <v>0.000652</v>
      </c>
    </row>
    <row r="8">
      <c r="A8" t="s">
        <v>36</v>
      </c>
      <c r="B8" t="s">
        <v>37</v>
      </c>
      <c r="C8" t="s">
        <v>38</v>
      </c>
      <c r="D8" s="9">
        <v>0.026842</v>
      </c>
      <c r="E8" s="11">
        <f>D8*$B$2</f>
        <v>0.026842</v>
      </c>
      <c r="F8" t="s">
        <v>25</v>
      </c>
      <c r="G8" s="4">
        <f>E8*1.2000047059</f>
        <v>0.032211</v>
      </c>
    </row>
    <row r="9">
      <c r="A9" t="s">
        <v>39</v>
      </c>
      <c r="B9" t="s">
        <v>40</v>
      </c>
      <c r="C9" t="s">
        <v>41</v>
      </c>
      <c r="D9" s="9">
        <v>0.12</v>
      </c>
      <c r="E9" s="11">
        <f>D9*$B$2</f>
        <v>0.12</v>
      </c>
      <c r="F9" t="s">
        <v>25</v>
      </c>
      <c r="G9" s="4">
        <f>E9*0.82</f>
        <v>0.0984</v>
      </c>
    </row>
    <row r="10">
      <c r="A10" t="s">
        <v>42</v>
      </c>
      <c r="B10" t="s">
        <v>43</v>
      </c>
      <c r="C10" t="s">
        <v>44</v>
      </c>
      <c r="D10" s="9">
        <v>0.004</v>
      </c>
      <c r="E10" s="11">
        <f>D10*$B$2</f>
        <v>0.004</v>
      </c>
      <c r="F10" t="s">
        <v>25</v>
      </c>
      <c r="G10" s="4">
        <f>E10*4.2</f>
        <v>0.0168</v>
      </c>
    </row>
    <row r="11">
      <c r="A11" t="s">
        <v>45</v>
      </c>
      <c r="B11" t="s">
        <v>46</v>
      </c>
      <c r="C11" t="s">
        <v>47</v>
      </c>
      <c r="D11" s="9">
        <v>0.004</v>
      </c>
      <c r="E11" s="11">
        <f>D11*$B$2</f>
        <v>0.004</v>
      </c>
      <c r="F11" t="s">
        <v>25</v>
      </c>
      <c r="G11" s="4">
        <f>E11*0.35</f>
        <v>0.0014</v>
      </c>
    </row>
    <row r="12">
      <c r="A12" t="s">
        <v>48</v>
      </c>
      <c r="B12" t="s">
        <v>49</v>
      </c>
      <c r="C12" t="s">
        <v>50</v>
      </c>
      <c r="D12" s="9">
        <v>0.001579</v>
      </c>
      <c r="E12" s="11">
        <f>D12*$B$2</f>
        <v>0.001579</v>
      </c>
      <c r="F12" t="s">
        <v>25</v>
      </c>
      <c r="G12" s="4">
        <f>E12*5.7998066731</f>
        <v>0.009158</v>
      </c>
    </row>
    <row r="13">
      <c r="A13" t="s">
        <v>51</v>
      </c>
      <c r="B13" t="s">
        <v>52</v>
      </c>
      <c r="C13" t="s">
        <v>50</v>
      </c>
      <c r="D13" s="9">
        <v>0.006</v>
      </c>
      <c r="E13" s="11">
        <f>D13*$B$2</f>
        <v>0.006</v>
      </c>
      <c r="F13" t="s">
        <v>25</v>
      </c>
      <c r="G13" s="4">
        <f>E13*0.82</f>
        <v>0.00492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0.31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0.3</v>
      </c>
      <c r="E3" t="s">
        <v>25</v>
      </c>
      <c r="F3" t="s">
        <v>61</v>
      </c>
    </row>
    <row r="4">
      <c r="A4">
        <v>2</v>
      </c>
      <c r="B4" t="s">
        <v>62</v>
      </c>
      <c r="C4" t="s">
        <v>58</v>
      </c>
      <c r="D4" s="11">
        <v>0.06</v>
      </c>
      <c r="E4" t="s">
        <v>25</v>
      </c>
      <c r="F4" t="s">
        <v>61</v>
      </c>
    </row>
    <row r="5">
      <c r="A5">
        <v>3</v>
      </c>
      <c r="B5" t="s">
        <v>63</v>
      </c>
      <c r="C5" t="s">
        <v>64</v>
      </c>
      <c r="D5" s="11">
        <v>0.002</v>
      </c>
      <c r="E5" t="s">
        <v>25</v>
      </c>
      <c r="F5" t="s">
        <v>50</v>
      </c>
    </row>
    <row r="6">
      <c r="A6">
        <v>3</v>
      </c>
      <c r="B6" t="s">
        <v>65</v>
      </c>
      <c r="C6" t="s">
        <v>64</v>
      </c>
      <c r="D6" s="11">
        <v>0.032</v>
      </c>
      <c r="E6" t="s">
        <v>35</v>
      </c>
      <c r="F6" t="s">
        <v>34</v>
      </c>
    </row>
    <row r="7">
      <c r="A7">
        <v>3</v>
      </c>
      <c r="B7" t="s">
        <v>66</v>
      </c>
      <c r="C7" t="s">
        <v>64</v>
      </c>
      <c r="D7" s="11">
        <v>0.027</v>
      </c>
      <c r="E7" t="s">
        <v>25</v>
      </c>
      <c r="F7" t="s">
        <v>38</v>
      </c>
    </row>
    <row r="8">
      <c r="A8">
        <v>2</v>
      </c>
      <c r="B8" t="s">
        <v>67</v>
      </c>
      <c r="C8" t="s">
        <v>64</v>
      </c>
      <c r="D8" s="11">
        <v>0.12</v>
      </c>
      <c r="E8" t="s">
        <v>35</v>
      </c>
      <c r="F8" t="s">
        <v>34</v>
      </c>
    </row>
    <row r="9">
      <c r="A9">
        <v>2</v>
      </c>
      <c r="B9" t="s">
        <v>68</v>
      </c>
      <c r="C9" t="s">
        <v>64</v>
      </c>
      <c r="D9" s="11">
        <v>0.12</v>
      </c>
      <c r="E9" t="s">
        <v>25</v>
      </c>
      <c r="F9" t="s">
        <v>41</v>
      </c>
    </row>
    <row r="10">
      <c r="A10">
        <v>1</v>
      </c>
      <c r="B10" t="s">
        <v>69</v>
      </c>
      <c r="C10" t="s">
        <v>64</v>
      </c>
      <c r="D10" s="11">
        <v>0.006</v>
      </c>
      <c r="E10" t="s">
        <v>25</v>
      </c>
      <c r="F10" t="s">
        <v>50</v>
      </c>
    </row>
    <row r="11">
      <c r="A11">
        <v>1</v>
      </c>
      <c r="B11" t="s">
        <v>70</v>
      </c>
      <c r="C11" t="s">
        <v>64</v>
      </c>
      <c r="D11" s="11">
        <v>0.004</v>
      </c>
      <c r="E11" t="s">
        <v>25</v>
      </c>
      <c r="F11" t="s">
        <v>47</v>
      </c>
    </row>
    <row r="12">
      <c r="A12">
        <v>1</v>
      </c>
      <c r="B12" t="s">
        <v>71</v>
      </c>
      <c r="C12" t="s">
        <v>64</v>
      </c>
      <c r="D12" s="11">
        <v>0.004</v>
      </c>
      <c r="E12" t="s">
        <v>25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3">
        <v>79</v>
      </c>
      <c r="E2" t="s" s="13"/>
      <c r="F2" t="s">
        <v>80</v>
      </c>
    </row>
    <row r="3">
      <c r="A3" t="s">
        <v>2</v>
      </c>
      <c r="B3">
        <v>2</v>
      </c>
      <c r="C3" t="s">
        <v>81</v>
      </c>
      <c r="D3" t="s" s="13">
        <v>82</v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>
        <v>86</v>
      </c>
      <c r="F4" t="s">
        <v>87</v>
      </c>
    </row>
    <row r="5">
      <c r="A5" t="s">
        <v>2</v>
      </c>
      <c r="B5">
        <v>4</v>
      </c>
      <c r="C5" t="s">
        <v>88</v>
      </c>
      <c r="D5" t="s" s="13">
        <v>89</v>
      </c>
      <c r="E5" t="s" s="13"/>
      <c r="F5" t="s">
        <v>90</v>
      </c>
    </row>
    <row r="6">
      <c r="A6" t="s">
        <v>91</v>
      </c>
      <c r="B6">
        <v>1</v>
      </c>
      <c r="C6" t="s">
        <v>92</v>
      </c>
      <c r="D6" t="s" s="13">
        <v>93</v>
      </c>
      <c r="E6" t="s" s="13">
        <v>94</v>
      </c>
      <c r="F6" t="s">
        <v>95</v>
      </c>
    </row>
    <row r="7">
      <c r="A7" t="s">
        <v>91</v>
      </c>
      <c r="B7">
        <v>2</v>
      </c>
      <c r="C7" t="s">
        <v>92</v>
      </c>
      <c r="D7" t="s" s="13">
        <v>96</v>
      </c>
      <c r="E7" t="s" s="13"/>
      <c r="F7"/>
    </row>
    <row r="8">
      <c r="A8" t="s">
        <v>91</v>
      </c>
      <c r="B8">
        <v>3</v>
      </c>
      <c r="C8" t="s">
        <v>81</v>
      </c>
      <c r="D8" t="s" s="13">
        <v>97</v>
      </c>
      <c r="E8" t="s" s="13"/>
      <c r="F8"/>
    </row>
    <row r="9">
      <c r="A9" t="s">
        <v>91</v>
      </c>
      <c r="B9">
        <v>4</v>
      </c>
      <c r="C9" t="s">
        <v>92</v>
      </c>
      <c r="D9" t="s" s="13">
        <v>98</v>
      </c>
      <c r="E9" t="s" s="13">
        <v>99</v>
      </c>
      <c r="F9" t="s">
        <v>100</v>
      </c>
    </row>
    <row r="10">
      <c r="A10" t="s">
        <v>101</v>
      </c>
      <c r="B10">
        <v>1</v>
      </c>
      <c r="C10" t="s">
        <v>92</v>
      </c>
      <c r="D10" t="s" s="13">
        <v>102</v>
      </c>
      <c r="E10" t="s" s="13">
        <v>94</v>
      </c>
      <c r="F10" t="s">
        <v>95</v>
      </c>
    </row>
    <row r="11">
      <c r="A11" t="s">
        <v>101</v>
      </c>
      <c r="B11">
        <v>2</v>
      </c>
      <c r="C11" t="s">
        <v>81</v>
      </c>
      <c r="D11" t="s" s="13">
        <v>103</v>
      </c>
      <c r="E11" t="s" s="13"/>
      <c r="F11"/>
    </row>
    <row r="12">
      <c r="A12" t="s">
        <v>101</v>
      </c>
      <c r="B12">
        <v>3</v>
      </c>
      <c r="C12" t="s">
        <v>104</v>
      </c>
      <c r="D12" t="s" s="13">
        <v>105</v>
      </c>
      <c r="E12" t="s" s="13">
        <v>106</v>
      </c>
      <c r="F12" t="s">
        <v>107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108</v>
      </c>
      <c r="B1"/>
      <c r="C1"/>
      <c r="D1"/>
    </row>
    <row r="2">
      <c r="A2" t="str" s="14">
        <f>"FER-CRUMPET · BOU.PAINS_SPECIAUX · référence : "&amp;Besoins!B3&amp;" "&amp;Besoins!C3&amp;" · multiplicateur réglable sur la feuille ""Besoins"""</f>
        <v>FER-CRUMPET · BOU.PAINS_SPECIAUX · référence : 0,31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109</v>
      </c>
      <c r="B4"/>
      <c r="C4"/>
      <c r="D4"/>
    </row>
    <row r="5">
      <c r="A5" t="s" s="16">
        <v>110</v>
      </c>
      <c r="B5" t="str" s="13">
        <f>"[MÉLANGER] "&amp;Procedure!D2</f>
        <v>[MÉLANGER] Mélangez le levain (300g), le sucre (6g), le sel (4g) au fouet.</v>
      </c>
      <c r="C5"/>
      <c r="D5"/>
    </row>
    <row r="6">
      <c r="A6"/>
      <c r="B6" t="s">
        <v>111</v>
      </c>
      <c r="C6" s="11">
        <f>'Besoins'!$B$2*0.3</f>
        <v>0.3</v>
      </c>
      <c r="D6" t="s">
        <v>25</v>
      </c>
    </row>
    <row r="7">
      <c r="A7"/>
      <c r="B7" t="str">
        <f>Besoins!B13</f>
        <v>Sucre blanc cristal sac 25 kg</v>
      </c>
      <c r="C7" s="11">
        <f>Besoins!E13</f>
        <v>0.006</v>
      </c>
      <c r="D7" t="str">
        <f>Besoins!F13</f>
        <v>kg</v>
      </c>
    </row>
    <row r="8">
      <c r="A8"/>
      <c r="B8" t="str">
        <f>Besoins!B11</f>
        <v>Sel fin de cuisine</v>
      </c>
      <c r="C8" s="11">
        <f>Besoins!E11</f>
        <v>0.004</v>
      </c>
      <c r="D8" t="str">
        <f>Besoins!F11</f>
        <v>kg</v>
      </c>
    </row>
    <row r="9">
      <c r="A9" t="s" s="16">
        <v>112</v>
      </c>
      <c r="B9" t="str" s="13">
        <f>"[INCORPORER] "&amp;Procedure!D3</f>
        <v>[INCORPORER] Ajoutez la levure chimique (4g), patientez jusqu'à léger bullage.</v>
      </c>
      <c r="C9"/>
      <c r="D9"/>
    </row>
    <row r="10">
      <c r="A10"/>
      <c r="B10" t="str">
        <f>Besoins!B10</f>
        <v>Levure chimique (poudre à lever)</v>
      </c>
      <c r="C10" s="11">
        <f>Besoins!E10</f>
        <v>0.004</v>
      </c>
      <c r="D10" t="str">
        <f>Besoins!F10</f>
        <v>kg</v>
      </c>
    </row>
    <row r="11">
      <c r="A11" t="s" s="16">
        <v>113</v>
      </c>
      <c r="B11" t="str" s="13">
        <f>"[POÊLER] "&amp;Procedure!D4</f>
        <v>[POÊLER] Poêle chaude légèrement huilée, cercles beurrés dedans, répartissez la pâte, couvrez, cuisez à feu doux.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6">
        <v>114</v>
      </c>
      <c r="B13" t="str" s="13">
        <f>"[RETOURNER] "&amp;Procedure!D5</f>
        <v>[RETOURNER] Retournez, retirez les cercles, poursuivez jusqu'à dorure.</v>
      </c>
      <c r="C13"/>
      <c r="D13"/>
    </row>
    <row r="14">
      <c r="A14"/>
      <c r="B14"/>
      <c r="C14"/>
      <c r="D14"/>
    </row>
    <row r="15">
      <c r="A15" t="s" s="15">
        <v>115</v>
      </c>
      <c r="B15"/>
      <c r="C15"/>
      <c r="D15"/>
    </row>
    <row r="16">
      <c r="A16" t="s" s="16">
        <v>110</v>
      </c>
      <c r="B16" t="str" s="13">
        <f>"[VERSER] "&amp;Procedure!D6</f>
        <v>[VERSER] Verser l'eau (120g) à 45°C dans le bocal du levain, délayer légèrement à la maryse.</v>
      </c>
      <c r="C16"/>
      <c r="D16"/>
    </row>
    <row r="17">
      <c r="A17"/>
      <c r="B17" t="s">
        <v>116</v>
      </c>
      <c r="C17" s="11">
        <f>'Besoins'!$B$2*0.12</f>
        <v>0.12</v>
      </c>
      <c r="D17" t="s">
        <v>35</v>
      </c>
    </row>
    <row r="18">
      <c r="A18"/>
      <c r="B18" t="str" s="17">
        <f>"ℹ "&amp;Procedure!E6</f>
        <v>ℹ</v>
      </c>
      <c r="C18"/>
      <c r="D18"/>
    </row>
    <row r="19">
      <c r="A19" t="s" s="16">
        <v>112</v>
      </c>
      <c r="B19" t="str" s="13">
        <f>"[VERSER] "&amp;Procedure!D7</f>
        <v>[VERSER] Verser le levain tout point (60g) dans un saladier, fouetter jusqu'à petites bulles.</v>
      </c>
      <c r="C19"/>
      <c r="D19"/>
    </row>
    <row r="20">
      <c r="A20"/>
      <c r="B20" t="s">
        <v>117</v>
      </c>
      <c r="C20" s="11">
        <f>'Besoins'!$B$2*0.06</f>
        <v>0.06</v>
      </c>
      <c r="D20" t="s">
        <v>25</v>
      </c>
    </row>
    <row r="21">
      <c r="A21" t="s" s="16">
        <v>113</v>
      </c>
      <c r="B21" t="str" s="13">
        <f>"[INCORPORER] "&amp;Procedure!D8</f>
        <v>[INCORPORER] Ajouter la farine de tradition T65 (120g), mélanger au fouet.</v>
      </c>
      <c r="C21"/>
      <c r="D21"/>
    </row>
    <row r="22">
      <c r="A22"/>
      <c r="B22" t="str">
        <f>Besoins!B9</f>
        <v>Farine de tradition française T65</v>
      </c>
      <c r="C22" s="11">
        <f>Besoins!E9</f>
        <v>0.12</v>
      </c>
      <c r="D22" t="str">
        <f>Besoins!F9</f>
        <v>kg</v>
      </c>
    </row>
    <row r="23">
      <c r="A23" t="s" s="16">
        <v>114</v>
      </c>
      <c r="B23" t="str" s="13">
        <f>"[VERSER] "&amp;Procedure!D9</f>
        <v>[VERSER] Verser dans un bocal propre, réserver au chaud jusqu'à tripler de volume, grosses bulles, début de crevasses.</v>
      </c>
      <c r="C23"/>
      <c r="D23"/>
    </row>
    <row r="24">
      <c r="A24"/>
      <c r="B24" t="str" s="17">
        <f>"ℹ "&amp;Procedure!E9</f>
        <v>ℹ</v>
      </c>
      <c r="C24"/>
      <c r="D24"/>
    </row>
    <row r="25">
      <c r="A25"/>
      <c r="B25"/>
      <c r="C25"/>
      <c r="D25"/>
    </row>
    <row r="26">
      <c r="A26" t="s" s="15">
        <v>118</v>
      </c>
      <c r="B26"/>
      <c r="C26"/>
      <c r="D26"/>
    </row>
    <row r="27">
      <c r="A27" t="s" s="16">
        <v>110</v>
      </c>
      <c r="B27" t="str" s="13">
        <f>"[VERSER] "&amp;Procedure!D10</f>
        <v>[VERSER] Dans un saladier, verser le miel (5g) et l'eau (100g) à 45°C, mélanger pour dissoudre.</v>
      </c>
      <c r="C27"/>
      <c r="D27"/>
    </row>
    <row r="28">
      <c r="A28"/>
      <c r="B28" t="str">
        <f>Besoins!B12</f>
        <v>Miel toutes fleurs vrac</v>
      </c>
      <c r="C28" s="11">
        <f>Besoins!E12</f>
        <v>0.001579</v>
      </c>
      <c r="D28" t="str">
        <f>Besoins!F12</f>
        <v>kg</v>
      </c>
    </row>
    <row r="29">
      <c r="A29"/>
      <c r="B29" t="s">
        <v>116</v>
      </c>
      <c r="C29" s="11">
        <f>'Besoins'!$B$2*0.0315789474</f>
        <v>0.031579</v>
      </c>
      <c r="D29" t="s">
        <v>35</v>
      </c>
    </row>
    <row r="30">
      <c r="A30"/>
      <c r="B30" t="str" s="17">
        <f>"ℹ "&amp;Procedure!E10</f>
        <v>ℹ</v>
      </c>
      <c r="C30"/>
      <c r="D30"/>
    </row>
    <row r="31">
      <c r="A31" t="s" s="16">
        <v>112</v>
      </c>
      <c r="B31" t="str" s="13">
        <f>"[INCORPORER] "&amp;Procedure!D11</f>
        <v>[INCORPORER] Incorporer la farine de seigle (85g) au fouet.</v>
      </c>
      <c r="C31"/>
      <c r="D31"/>
    </row>
    <row r="32">
      <c r="A32"/>
      <c r="B32" t="str">
        <f>Besoins!B8</f>
        <v>Farine de seigle T130</v>
      </c>
      <c r="C32" s="11">
        <f>Besoins!E8</f>
        <v>0.026842</v>
      </c>
      <c r="D32" t="str">
        <f>Besoins!F8</f>
        <v>kg</v>
      </c>
    </row>
    <row r="33">
      <c r="A33" t="s" s="16">
        <v>113</v>
      </c>
      <c r="B33" t="str" s="13">
        <f>"[METTRE] "&amp;Procedure!D12</f>
        <v>[METTRE] Mettre dans un bocal propre, réserver au chaud jusqu'à odeur marquée et grosses bulles, texture façon mousse au chocolat.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8">
        <v>22</v>
      </c>
      <c r="B36"/>
      <c r="C36"/>
      <c r="D36"/>
    </row>
  </sheetData>
  <sheetProtection sheet="1"/>
  <mergeCells count="22">
    <mergeCell ref="A1:D1"/>
    <mergeCell ref="A2:D2"/>
    <mergeCell ref="A4:D4"/>
    <mergeCell ref="B5:D5"/>
    <mergeCell ref="B9:D9"/>
    <mergeCell ref="B11:D11"/>
    <mergeCell ref="B12:D12"/>
    <mergeCell ref="B13:D13"/>
    <mergeCell ref="A15:D15"/>
    <mergeCell ref="B16:D16"/>
    <mergeCell ref="B18:D18"/>
    <mergeCell ref="B19:D19"/>
    <mergeCell ref="B21:D21"/>
    <mergeCell ref="B23:D23"/>
    <mergeCell ref="B24:D24"/>
    <mergeCell ref="A26:D26"/>
    <mergeCell ref="B27:D27"/>
    <mergeCell ref="B30:D30"/>
    <mergeCell ref="B31:D31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2026-07-31T23:55:49Z</dcterms:created>
  <dc:title>Crumpet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2026-07-31T23:55:49Z</dcterms:modified>
  <cp:revision>1</cp:revision>
</cp:coreProperties>
</file>