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<sst xmlns="http://schemas.openxmlformats.org/spreadsheetml/2006/main" count="130" uniqueCount="130">
  <si>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</si>
  <si>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</si>
  <si>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Gressins (Ferrandi)</t>
  </si>
  <si>
    <t>Code</t>
  </si>
  <si>
    <t>FER-GRESSINS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</si>
  <si>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</si>
  <si>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</si>
  <si>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</si>
  <si>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</si>
  <si>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</si>
  <si>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</si>
  <si>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</si>
  <si>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</si>
  <si>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</si>
  <si>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</si>
  <si>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</si>
  <si>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</si>
  <si>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</si>
  <si>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</si>
  <si>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</si>
  <si>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</si>
  <si>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</si>
  <si>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</si>
  <si>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</si>
  <si>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</si>
  <si>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</si>
  <si>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</si>
  <si>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</si>
  <si>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</si>
  <si>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</si>
  <si>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</si>
  <si>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</si>
  <si>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</si>
  <si>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</si>
  <si>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</si>
  <si>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</si>
  <si>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</si>
  <si>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</si>
  <si>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</si>
  <si>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</si>
  <si>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</si>
  <si>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</si>
  <si>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</si>
  <si>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</si>
  <si>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</si>
  <si>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</si>
  <si>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</si>
  <si>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</si>
  <si>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</si>
  <si>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</si>
  <si>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</si>
  <si>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</si>
  <si>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</si>
  <si>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</si>
  <si>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</si>
  <si>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</si>
  <si>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</si>
  <si>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</si>
  <si>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</si>
  <si>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</si>
  <si>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0,864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</si>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</sst>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1.0533447368421</v>
      </c>
    </row>
    <row r="12">
      <c r="A12" t="s" s="3">
        <v>17</v>
      </c>
      <c r="B12" s="4">
        <v>1.2191490009747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1.0533447368421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0.864</v>
      </c>
      <c r="C3" t="s" s="10">
        <v>25</v>
      </c>
      <c r="D3"/>
      <c r="E3"/>
      <c r="F3"/>
    </row>
    <row r="4">
      <c r="A4" t="s">
        <v>26</v>
      </c>
      <c r="B4" s="11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0.210526</v>
      </c>
      <c r="E7" s="11">
        <f>D7*$B$2</f>
        <v>0.210526</v>
      </c>
      <c r="F7" t="s">
        <v>35</v>
      </c>
      <c r="G7" s="4">
        <f>E7*0.0043000065</f>
        <v>0.000905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35</v>
      </c>
      <c r="G10" s="4">
        <f>E10*7.5</f>
        <v>0.5625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25</v>
      </c>
      <c r="G14" s="4">
        <f>E14*0.82</f>
        <v>0.0082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0.864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</v>
      </c>
      <c r="E4" t="s">
        <v>35</v>
      </c>
      <c r="F4" t="s">
        <v>34</v>
      </c>
    </row>
    <row r="5">
      <c r="A5">
        <v>1</v>
      </c>
      <c r="B5" t="s">
        <v>66</v>
      </c>
      <c r="C5" t="s">
        <v>61</v>
      </c>
      <c r="D5" s="11">
        <v>0.1</v>
      </c>
      <c r="E5" t="s">
        <v>25</v>
      </c>
      <c r="F5" t="s">
        <v>67</v>
      </c>
    </row>
    <row r="6">
      <c r="A6">
        <v>2</v>
      </c>
      <c r="B6" t="s">
        <v>68</v>
      </c>
      <c r="C6" t="s">
        <v>61</v>
      </c>
      <c r="D6" s="11">
        <v>0.02</v>
      </c>
      <c r="E6" t="s">
        <v>25</v>
      </c>
      <c r="F6" t="s">
        <v>67</v>
      </c>
    </row>
    <row r="7">
      <c r="A7">
        <v>3</v>
      </c>
      <c r="B7" t="s">
        <v>69</v>
      </c>
      <c r="C7" t="s">
        <v>64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70</v>
      </c>
      <c r="C8" t="s">
        <v>64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71</v>
      </c>
      <c r="C9" t="s">
        <v>64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72</v>
      </c>
      <c r="C10" t="s">
        <v>64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73</v>
      </c>
      <c r="C11" t="s">
        <v>64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74</v>
      </c>
      <c r="C12" t="s">
        <v>64</v>
      </c>
      <c r="D12" s="11">
        <v>0.075</v>
      </c>
      <c r="E12" t="s">
        <v>35</v>
      </c>
      <c r="F12" t="s">
        <v>44</v>
      </c>
    </row>
    <row r="13">
      <c r="A13">
        <v>1</v>
      </c>
      <c r="B13" t="s">
        <v>75</v>
      </c>
      <c r="C13" t="s">
        <v>64</v>
      </c>
      <c r="D13" s="11">
        <v>0.01</v>
      </c>
      <c r="E13" t="s">
        <v>25</v>
      </c>
      <c r="F13" t="s">
        <v>53</v>
      </c>
    </row>
    <row r="14">
      <c r="A14">
        <v>1</v>
      </c>
      <c r="B14" t="s">
        <v>76</v>
      </c>
      <c r="C14" t="s">
        <v>64</v>
      </c>
      <c r="D14" s="11">
        <v>0.01</v>
      </c>
      <c r="E14" t="s">
        <v>25</v>
      </c>
      <c r="F14" t="s">
        <v>47</v>
      </c>
    </row>
    <row r="15">
      <c r="A15">
        <v>1</v>
      </c>
      <c r="B15" t="s">
        <v>77</v>
      </c>
      <c r="C15" t="s">
        <v>64</v>
      </c>
      <c r="D15" s="11">
        <v>0.009</v>
      </c>
      <c r="E15" t="s">
        <v>25</v>
      </c>
      <c r="F15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3">
        <v>85</v>
      </c>
      <c r="E2" t="s" s="13">
        <v>86</v>
      </c>
      <c r="F2" t="s">
        <v>87</v>
      </c>
    </row>
    <row r="3">
      <c r="A3" t="s">
        <v>2</v>
      </c>
      <c r="B3">
        <v>2</v>
      </c>
      <c r="C3" t="s">
        <v>88</v>
      </c>
      <c r="D3" t="s" s="13">
        <v>89</v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s" s="13">
        <v>92</v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 t="s">
        <v>90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>
        <v>102</v>
      </c>
      <c r="F7" t="s">
        <v>103</v>
      </c>
    </row>
    <row r="8">
      <c r="A8" t="s">
        <v>99</v>
      </c>
      <c r="B8">
        <v>2</v>
      </c>
      <c r="C8" t="s">
        <v>100</v>
      </c>
      <c r="D8" t="s" s="13">
        <v>104</v>
      </c>
      <c r="E8" t="s" s="13"/>
      <c r="F8"/>
    </row>
    <row r="9">
      <c r="A9" t="s">
        <v>99</v>
      </c>
      <c r="B9">
        <v>3</v>
      </c>
      <c r="C9" t="s">
        <v>105</v>
      </c>
      <c r="D9" t="s" s="13">
        <v>106</v>
      </c>
      <c r="E9" t="s" s="13"/>
      <c r="F9"/>
    </row>
    <row r="10">
      <c r="A10" t="s">
        <v>99</v>
      </c>
      <c r="B10">
        <v>4</v>
      </c>
      <c r="C10" t="s">
        <v>100</v>
      </c>
      <c r="D10" t="s" s="13">
        <v>107</v>
      </c>
      <c r="E10" t="s" s="13">
        <v>108</v>
      </c>
      <c r="F10" t="s">
        <v>109</v>
      </c>
    </row>
    <row r="11">
      <c r="A11" t="s">
        <v>110</v>
      </c>
      <c r="B11">
        <v>1</v>
      </c>
      <c r="C11" t="s">
        <v>100</v>
      </c>
      <c r="D11" t="s" s="13">
        <v>111</v>
      </c>
      <c r="E11" t="s" s="13">
        <v>102</v>
      </c>
      <c r="F11" t="s">
        <v>103</v>
      </c>
    </row>
    <row r="12">
      <c r="A12" t="s">
        <v>110</v>
      </c>
      <c r="B12">
        <v>2</v>
      </c>
      <c r="C12" t="s">
        <v>105</v>
      </c>
      <c r="D12" t="s" s="13">
        <v>112</v>
      </c>
      <c r="E12" t="s" s="13"/>
      <c r="F12"/>
    </row>
    <row r="13">
      <c r="A13" t="s">
        <v>110</v>
      </c>
      <c r="B13">
        <v>3</v>
      </c>
      <c r="C13" t="s">
        <v>113</v>
      </c>
      <c r="D13" t="s" s="13">
        <v>114</v>
      </c>
      <c r="E13" t="s" s="13">
        <v>115</v>
      </c>
      <c r="F13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117</v>
      </c>
      <c r="B1"/>
      <c r="C1"/>
      <c r="D1"/>
    </row>
    <row r="2">
      <c r="A2" t="str" s="14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120</v>
      </c>
      <c r="C6" s="11">
        <f>'Besoins'!$B$2*0.5</f>
        <v>0.5</v>
      </c>
      <c r="D6" t="s">
        <v>25</v>
      </c>
    </row>
    <row r="7">
      <c r="A7"/>
      <c r="B7" t="s">
        <v>121</v>
      </c>
      <c r="C7" s="11">
        <f>'Besoins'!$B$2*0.16</f>
        <v>0.16</v>
      </c>
      <c r="D7" t="s">
        <v>35</v>
      </c>
    </row>
    <row r="8">
      <c r="A8"/>
      <c r="B8" t="s">
        <v>122</v>
      </c>
      <c r="C8" s="11">
        <f>'Besoins'!$B$2*0.1</f>
        <v>0.1</v>
      </c>
      <c r="D8" t="s">
        <v>25</v>
      </c>
    </row>
    <row r="9">
      <c r="A9"/>
      <c r="B9" t="str">
        <f>Besoins!B10</f>
        <v>Huile d'olive vierge extra</v>
      </c>
      <c r="C9" s="11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11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11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11">
        <f>Besoins!E12</f>
        <v>0.009</v>
      </c>
      <c r="D12" t="str">
        <f>Besoins!F12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123</v>
      </c>
      <c r="B14" t="str" s="13">
        <f>"[POINTER] "&amp;Procedure!D3</f>
        <v>[POINTER] Pointez.</v>
      </c>
      <c r="C14"/>
      <c r="D14"/>
    </row>
    <row r="15">
      <c r="A15" t="s" s="16">
        <v>124</v>
      </c>
      <c r="B15" t="str" s="13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11">
        <f>Besoins!E10</f>
        <v>0.075</v>
      </c>
      <c r="D16" t="str">
        <f>Besoins!F10</f>
        <v>lt</v>
      </c>
    </row>
    <row r="17">
      <c r="A17" t="s" s="16">
        <v>125</v>
      </c>
      <c r="B17" t="str" s="13">
        <f>"[APPRÊTER] "&amp;Procedure!D5</f>
        <v>[APPRÊTER] Apprêt en étuve à 24°C.</v>
      </c>
      <c r="C17"/>
      <c r="D17"/>
    </row>
    <row r="18">
      <c r="A18" t="s" s="16">
        <v>126</v>
      </c>
      <c r="B18" t="str" s="13">
        <f>"[ENFOURNER] "&amp;Procedure!D6</f>
        <v>[ENFOURNER] Enfournez jusqu'à ce que les bâtonnets soient secs.</v>
      </c>
      <c r="C18"/>
      <c r="D18"/>
    </row>
    <row r="19">
      <c r="A19"/>
      <c r="B19" t="str" s="17">
        <f>"ℹ "&amp;Procedure!E6</f>
        <v>ℹ</v>
      </c>
      <c r="C19"/>
      <c r="D19"/>
    </row>
    <row r="20">
      <c r="A20"/>
      <c r="B20"/>
      <c r="C20"/>
      <c r="D20"/>
    </row>
    <row r="21">
      <c r="A21" t="s" s="15">
        <v>127</v>
      </c>
      <c r="B21"/>
      <c r="C21"/>
      <c r="D21"/>
    </row>
    <row r="22">
      <c r="A22" t="s" s="16">
        <v>119</v>
      </c>
      <c r="B22" t="str" s="13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121</v>
      </c>
      <c r="C23" s="11">
        <f>'Besoins'!$B$2*0.04</f>
        <v>0.04</v>
      </c>
      <c r="D23" t="s">
        <v>35</v>
      </c>
    </row>
    <row r="24">
      <c r="A24"/>
      <c r="B24" t="str" s="17">
        <f>"ℹ "&amp;Procedure!E7</f>
        <v>ℹ</v>
      </c>
      <c r="C24"/>
      <c r="D24"/>
    </row>
    <row r="25">
      <c r="A25" t="s" s="16">
        <v>123</v>
      </c>
      <c r="B25" t="str" s="13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128</v>
      </c>
      <c r="C26" s="11">
        <f>'Besoins'!$B$2*0.02</f>
        <v>0.02</v>
      </c>
      <c r="D26" t="s">
        <v>25</v>
      </c>
    </row>
    <row r="27">
      <c r="A27" t="s" s="16">
        <v>124</v>
      </c>
      <c r="B27" t="str" s="13">
        <f>"[INCORPORER] "&amp;Procedure!D9</f>
        <v>[INCORPORER] Ajouter la farine de tradition T65 (120g), mélanger au fouet.</v>
      </c>
      <c r="C27"/>
      <c r="D27"/>
    </row>
    <row r="28">
      <c r="A28"/>
      <c r="B28" t="s">
        <v>120</v>
      </c>
      <c r="C28" s="11">
        <f>'Besoins'!$B$2*0.04</f>
        <v>0.04</v>
      </c>
      <c r="D28" t="s">
        <v>25</v>
      </c>
    </row>
    <row r="29">
      <c r="A29" t="s" s="16">
        <v>125</v>
      </c>
      <c r="B29" t="str" s="13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/>
      <c r="B31"/>
      <c r="C31"/>
      <c r="D31"/>
    </row>
    <row r="32">
      <c r="A32" t="s" s="15">
        <v>129</v>
      </c>
      <c r="B32"/>
      <c r="C32"/>
      <c r="D32"/>
    </row>
    <row r="33">
      <c r="A33" t="s" s="16">
        <v>119</v>
      </c>
      <c r="B33" t="str" s="13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11">
        <f>Besoins!E13</f>
        <v>0.000526</v>
      </c>
      <c r="D34" t="str">
        <f>Besoins!F13</f>
        <v>kg</v>
      </c>
    </row>
    <row r="35">
      <c r="A35"/>
      <c r="B35" t="s">
        <v>121</v>
      </c>
      <c r="C35" s="11">
        <f>'Besoins'!$B$2*0.0105263158</f>
        <v>0.010526</v>
      </c>
      <c r="D35" t="s">
        <v>35</v>
      </c>
    </row>
    <row r="36">
      <c r="A36"/>
      <c r="B36" t="str" s="17">
        <f>"ℹ "&amp;Procedure!E11</f>
        <v>ℹ</v>
      </c>
      <c r="C36"/>
      <c r="D36"/>
    </row>
    <row r="37">
      <c r="A37" t="s" s="16">
        <v>123</v>
      </c>
      <c r="B37" t="str" s="13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11">
        <f>Besoins!E8</f>
        <v>0.008947</v>
      </c>
      <c r="D38" t="str">
        <f>Besoins!F8</f>
        <v>kg</v>
      </c>
    </row>
    <row r="39">
      <c r="A39" t="s" s="16">
        <v>124</v>
      </c>
      <c r="B39" t="str" s="13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7">
        <f>"ℹ "&amp;Procedure!E13</f>
        <v>ℹ</v>
      </c>
      <c r="C40"/>
      <c r="D40"/>
    </row>
    <row r="41">
      <c r="A41"/>
      <c r="B41"/>
      <c r="C41"/>
      <c r="D41"/>
    </row>
    <row r="42">
      <c r="A42" t="s" s="18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