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<sst xmlns="http://schemas.openxmlformats.org/spreadsheetml/2006/main" count="135" uniqueCount="135">
  <si>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</si>
  <si>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</si>
  <si>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Pain au petit épeautre (Ferrandi)</t>
  </si>
  <si>
    <t>Code</t>
  </si>
  <si>
    <t>FER-PAINPTEPEAU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</si>
  <si>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</si>
  <si>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</si>
  <si>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</si>
  <si>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</si>
  <si>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</si>
  <si>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</si>
  <si>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</si>
  <si>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</si>
  <si>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</si>
  <si>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</si>
  <si>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</si>
  <si>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</si>
  <si>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</si>
  <si>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</si>
  <si>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</si>
  <si>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</si>
  <si>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</si>
  <si>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</si>
  <si>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</si>
  <si>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</si>
  <si>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</si>
  <si>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</si>
  <si>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</si>
  <si>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</si>
  <si>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</si>
  <si>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</si>
  <si>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</si>
  <si>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</si>
  <si>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</si>
  <si>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</si>
  <si>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</si>
  <si>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FAR-EPEAU</t>
  </si>
  <si>
    <t>Farine d'épeautre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</si>
  <si>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</si>
  <si>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</si>
  <si>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</si>
  <si>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</si>
  <si>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</si>
  <si>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</si>
  <si>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</si>
  <si>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</si>
  <si>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</si>
  <si>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</si>
  <si>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</si>
  <si>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</si>
  <si>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</si>
  <si>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</si>
  <si>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</si>
  <si>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</si>
  <si>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</si>
  <si>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</si>
  <si>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</si>
  <si>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</si>
  <si>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</si>
  <si>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</si>
  <si>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</si>
  <si>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</si>
  <si>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</si>
  <si>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</si>
  <si>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</si>
  <si>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</si>
  <si>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</si>
  <si>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d'épeautre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</si>
  <si>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</si>
  <si>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</si>
  <si>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</si>
  <si>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</si>
  <si>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</si>
  <si>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</si>
  <si>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</si>
  <si>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</si>
  <si>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</si>
  <si>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</si>
  <si>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</si>
  <si>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</si>
  <si>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</si>
  <si>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</si>
  <si>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</si>
  <si>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</si>
  <si>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</si>
  <si>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</si>
  <si>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de petit épeautre (500g) et l'eau (360g) 3 min, autolysez.</t>
  </si>
  <si>
    <t>30 min (prepa)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</si>
  <si>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</si>
  <si>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</si>
  <si>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</si>
  <si>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</si>
  <si>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</si>
  <si>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720 min (repos)</t>
  </si>
  <si>
    <t>DIVISER</t>
  </si>
  <si>
    <t>Divisez en 3 pâtons, façonnez en bâtards dans les moules, apprêt.</t>
  </si>
  <si>
    <t>60 min (repos)</t>
  </si>
  <si>
    <t>ENFOURNER</t>
  </si>
  <si>
    <t>Grignez en croix, buée, enfournez.</t>
  </si>
  <si>
    <t>250°C puis 220°C</t>
  </si>
  <si>
    <t>30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</si>
  <si>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</si>
  <si>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</si>
  <si>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</si>
  <si>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</si>
  <si>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</si>
  <si>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</si>
  <si>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</si>
  <si>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</si>
  <si>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</si>
  <si>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</si>
  <si>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</si>
  <si>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</si>
  <si>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</si>
  <si>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</si>
  <si>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</si>
  <si>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</si>
  <si>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</si>
  <si>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</si>
  <si>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</si>
  <si>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petit épeautre (Ferrandi)</t>
  </si>
  <si>
    <t>Pain au petit épeautre (Ferrandi)  FER-PAINPTEPEAU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</si>
  <si>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</si>
  <si>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</si>
  <si>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</si>
  <si>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</si>
  <si>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</si>
  <si>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</si>
  <si>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 xml:space="preserve">    Levain dur / levain ferme (rafraîchi, Ferrandi)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</si>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</sst>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1.2783129052632</v>
      </c>
    </row>
    <row r="12">
      <c r="A12" t="s" s="3">
        <v>17</v>
      </c>
      <c r="B12" s="4">
        <v>1.1067644201413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1.2783129052632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0.471789</v>
      </c>
      <c r="E7" s="11">
        <f>D7*$B$2</f>
        <v>0.471789</v>
      </c>
      <c r="F7" t="s">
        <v>35</v>
      </c>
      <c r="G7" s="4">
        <f>E7*0.0043000043</f>
        <v>0.002029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E8*2.2</f>
        <v>1.1</v>
      </c>
    </row>
    <row r="9">
      <c r="A9" t="s">
        <v>39</v>
      </c>
      <c r="B9" t="s">
        <v>40</v>
      </c>
      <c r="C9" t="s">
        <v>38</v>
      </c>
      <c r="D9" s="9">
        <v>0.013421</v>
      </c>
      <c r="E9" s="11">
        <f>D9*$B$2</f>
        <v>0.013421</v>
      </c>
      <c r="F9" t="s">
        <v>25</v>
      </c>
      <c r="G9" s="4">
        <f>E9*1.2000047059</f>
        <v>0.016105</v>
      </c>
    </row>
    <row r="10">
      <c r="A10" t="s">
        <v>41</v>
      </c>
      <c r="B10" t="s">
        <v>42</v>
      </c>
      <c r="C10" t="s">
        <v>43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43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49</v>
      </c>
      <c r="B13" t="s">
        <v>50</v>
      </c>
      <c r="C13" t="s">
        <v>51</v>
      </c>
      <c r="D13" s="9">
        <v>0.012</v>
      </c>
      <c r="E13" s="11">
        <f>D13*$B$2</f>
        <v>0.012</v>
      </c>
      <c r="F13" t="s">
        <v>25</v>
      </c>
      <c r="G13" s="4">
        <f>E13*0.35</f>
        <v>0.0042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1.155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38</v>
      </c>
    </row>
    <row r="8">
      <c r="A8">
        <v>1</v>
      </c>
      <c r="B8" t="s">
        <v>64</v>
      </c>
      <c r="C8" t="s">
        <v>63</v>
      </c>
      <c r="D8" s="11">
        <v>0.36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0.003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 t="s">
        <v>84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>
        <v>99</v>
      </c>
      <c r="F7" t="s">
        <v>100</v>
      </c>
    </row>
    <row r="8">
      <c r="A8" t="s">
        <v>101</v>
      </c>
      <c r="B8">
        <v>1</v>
      </c>
      <c r="C8"/>
      <c r="D8" t="s" s="13">
        <v>102</v>
      </c>
      <c r="E8" t="s" s="13">
        <v>103</v>
      </c>
      <c r="F8" t="s">
        <v>104</v>
      </c>
    </row>
    <row r="9">
      <c r="A9" t="s">
        <v>101</v>
      </c>
      <c r="B9">
        <v>2</v>
      </c>
      <c r="C9" t="s">
        <v>88</v>
      </c>
      <c r="D9" t="s" s="13">
        <v>105</v>
      </c>
      <c r="E9" t="s" s="13"/>
      <c r="F9" t="s">
        <v>104</v>
      </c>
    </row>
    <row r="10">
      <c r="A10" t="s">
        <v>101</v>
      </c>
      <c r="B10">
        <v>3</v>
      </c>
      <c r="C10" t="s">
        <v>106</v>
      </c>
      <c r="D10" t="s" s="13">
        <v>107</v>
      </c>
      <c r="E10" t="s" s="13"/>
      <c r="F10"/>
    </row>
    <row r="11">
      <c r="A11" t="s">
        <v>101</v>
      </c>
      <c r="B11">
        <v>4</v>
      </c>
      <c r="C11"/>
      <c r="D11" t="s" s="13">
        <v>108</v>
      </c>
      <c r="E11" t="s" s="13">
        <v>109</v>
      </c>
      <c r="F11" t="s">
        <v>110</v>
      </c>
    </row>
    <row r="12">
      <c r="A12" t="s">
        <v>111</v>
      </c>
      <c r="B12">
        <v>1</v>
      </c>
      <c r="C12" t="s">
        <v>112</v>
      </c>
      <c r="D12" t="s" s="13">
        <v>113</v>
      </c>
      <c r="E12" t="s" s="13">
        <v>114</v>
      </c>
      <c r="F12" t="s">
        <v>104</v>
      </c>
    </row>
    <row r="13">
      <c r="A13" t="s">
        <v>111</v>
      </c>
      <c r="B13">
        <v>2</v>
      </c>
      <c r="C13" t="s">
        <v>88</v>
      </c>
      <c r="D13" t="s" s="13">
        <v>115</v>
      </c>
      <c r="E13" t="s" s="13"/>
      <c r="F13"/>
    </row>
    <row r="14">
      <c r="A14" t="s">
        <v>111</v>
      </c>
      <c r="B14">
        <v>3</v>
      </c>
      <c r="C14" t="s">
        <v>116</v>
      </c>
      <c r="D14" t="s" s="13">
        <v>117</v>
      </c>
      <c r="E14" t="s" s="13">
        <v>118</v>
      </c>
      <c r="F14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4">
        <f>"FER-PAINPTEPEAU · BOU.PAINS_SPECIAUX · référence : "&amp;Besoins!B3&amp;" "&amp;Besoins!C3&amp;" · multiplicateur réglable sur la feuille ""Besoins"""</f>
        <v>FER-PAINPTEPEAU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121</v>
      </c>
      <c r="B4"/>
      <c r="C4"/>
      <c r="D4"/>
    </row>
    <row r="5">
      <c r="A5" t="s" s="16">
        <v>122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0.09</v>
      </c>
      <c r="D6" t="str">
        <f>Besoins!F11</f>
        <v>kg</v>
      </c>
    </row>
    <row r="7">
      <c r="A7"/>
      <c r="B7" t="s">
        <v>123</v>
      </c>
      <c r="C7" s="11">
        <f>'Besoins'!$B$2*0.056</f>
        <v>0.056</v>
      </c>
      <c r="D7" t="s">
        <v>35</v>
      </c>
    </row>
    <row r="8">
      <c r="A8"/>
      <c r="B8" t="s">
        <v>124</v>
      </c>
      <c r="C8" s="11">
        <f>'Besoins'!$B$2*0.002</f>
        <v>0.002</v>
      </c>
      <c r="D8" t="s">
        <v>25</v>
      </c>
    </row>
    <row r="9">
      <c r="A9"/>
      <c r="B9" t="s">
        <v>125</v>
      </c>
      <c r="C9" s="11">
        <f>'Besoins'!$B$2*0.005</f>
        <v>0.005</v>
      </c>
      <c r="D9" t="s">
        <v>25</v>
      </c>
    </row>
    <row r="10">
      <c r="A10" t="s" s="16">
        <v>126</v>
      </c>
      <c r="B10" t="str" s="13">
        <f>"[FRASER] "&amp;Procedure!D3</f>
        <v>[FRASER] Frasez la farine de petit épeautre (500g) et l'eau (360g) 3 min, autolysez.</v>
      </c>
      <c r="C10"/>
      <c r="D10"/>
    </row>
    <row r="11">
      <c r="A11"/>
      <c r="B11" t="str">
        <f>Besoins!B8</f>
        <v>Farine d'épeautre</v>
      </c>
      <c r="C11" s="11">
        <f>Besoins!E8</f>
        <v>0.5</v>
      </c>
      <c r="D11" t="str">
        <f>Besoins!F8</f>
        <v>kg</v>
      </c>
    </row>
    <row r="12">
      <c r="A12" t="s" s="16">
        <v>127</v>
      </c>
      <c r="B12" t="str" s="13">
        <f>"[INCORPORER] "&amp;Procedure!D4</f>
        <v>[INCORPORER] Ajoutez sel (10g), levure (3g), la pâte fermentée et le levain dur (150g), pétrissez 8 min lent + 2 min rapide.</v>
      </c>
      <c r="C12"/>
      <c r="D12"/>
    </row>
    <row r="13">
      <c r="A13"/>
      <c r="B13" t="s">
        <v>128</v>
      </c>
      <c r="C13" s="11">
        <f>'Besoins'!$B$2*0.15</f>
        <v>0.15</v>
      </c>
      <c r="D13" t="s">
        <v>25</v>
      </c>
    </row>
    <row r="14">
      <c r="A14"/>
      <c r="B14" t="str" s="17">
        <f>"ℹ "&amp;Procedure!E4</f>
        <v>ℹ</v>
      </c>
      <c r="C14"/>
      <c r="D14"/>
    </row>
    <row r="15">
      <c r="A15" t="s" s="16">
        <v>129</v>
      </c>
      <c r="B15" t="str" s="13">
        <f>"[POINTER] "&amp;Procedure!D5</f>
        <v>[POINTER] Pointez avec rabat, réservez toute la nuit au réfrigérateur.</v>
      </c>
      <c r="C15"/>
      <c r="D15"/>
    </row>
    <row r="16">
      <c r="A16" t="s" s="16">
        <v>130</v>
      </c>
      <c r="B16" t="str" s="13">
        <f>"[DIVISER] "&amp;Procedure!D6</f>
        <v>[DIVISER] Divisez en 3 pâtons, façonnez en bâtards dans les moules, apprêt.</v>
      </c>
      <c r="C16"/>
      <c r="D16"/>
    </row>
    <row r="17">
      <c r="A17" t="s" s="16">
        <v>131</v>
      </c>
      <c r="B17" t="str" s="13">
        <f>"[ENFOURNER] "&amp;Procedure!D7</f>
        <v>[ENFOURNER] Grignez en croix, buée, enfournez.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132</v>
      </c>
      <c r="B20"/>
      <c r="C20"/>
      <c r="D20"/>
    </row>
    <row r="21">
      <c r="A21" t="s" s="16">
        <v>122</v>
      </c>
      <c r="B21" t="str" s="13">
        <f>Procedure!D8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133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35</v>
      </c>
    </row>
    <row r="24">
      <c r="A24"/>
      <c r="B24" t="str" s="17">
        <f>"ℹ "&amp;Procedure!E8</f>
        <v>ℹ</v>
      </c>
      <c r="C24"/>
      <c r="D24"/>
    </row>
    <row r="25">
      <c r="A25" t="s" s="16">
        <v>126</v>
      </c>
      <c r="B25" t="str" s="13">
        <f>"[INCORPORER] "&amp;Procedure!D9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127</v>
      </c>
      <c r="B27" t="str" s="13">
        <f>"[DÉBARRASSER] "&amp;Procedure!D10</f>
        <v>[DÉBARRASSER] Débarrasser sur le plan de travail, pétrir en rabattant, façonner une boule lisse.</v>
      </c>
      <c r="C27"/>
      <c r="D27"/>
    </row>
    <row r="28">
      <c r="A28" t="s" s="16">
        <v>129</v>
      </c>
      <c r="B28" t="str" s="13">
        <f>Procedure!D11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134</v>
      </c>
      <c r="B31"/>
      <c r="C31"/>
      <c r="D31"/>
    </row>
    <row r="32">
      <c r="A32" t="s" s="16">
        <v>122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126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Besoins!B9</f>
        <v>Farine de seigle T130</v>
      </c>
      <c r="C37" s="11">
        <f>Besoins!E9</f>
        <v>0.013421</v>
      </c>
      <c r="D37" t="str">
        <f>Besoins!F9</f>
        <v>kg</v>
      </c>
    </row>
    <row r="38">
      <c r="A38" t="s" s="16">
        <v>127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10:D10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2026-09-15T14:16:16Z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2026-09-15T14:16:16Z</dcterms:modified>
  <cp:revision>1</cp:revision>
</cp:coreProperties>
</file>