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<sst xmlns="http://schemas.openxmlformats.org/spreadsheetml/2006/main" count="135" uniqueCount="135">
  <si>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</si>
  <si>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</si>
  <si>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Pain au petit épeautre (Ferrandi)</t>
  </si>
  <si>
    <t>Code</t>
  </si>
  <si>
    <t>FER-PAINPTEPEAU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</si>
  <si>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</si>
  <si>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</si>
  <si>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</si>
  <si>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</si>
  <si>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</si>
  <si>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</si>
  <si>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</si>
  <si>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</si>
  <si>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</si>
  <si>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</si>
  <si>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</si>
  <si>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</si>
  <si>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</si>
  <si>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</si>
  <si>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</si>
  <si>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</si>
  <si>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</si>
  <si>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</si>
  <si>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</si>
  <si>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</si>
  <si>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</si>
  <si>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</si>
  <si>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</si>
  <si>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</si>
  <si>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</si>
  <si>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</si>
  <si>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</si>
  <si>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</si>
  <si>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</si>
  <si>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</si>
  <si>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</si>
  <si>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FAR-EPEAU</t>
  </si>
  <si>
    <t>Farine d'épeautre</t>
  </si>
  <si>
    <t>Farines alternatives &amp; spéciales</t>
  </si>
  <si>
    <t>FAR-SEIGLE</t>
  </si>
  <si>
    <t>Farine de seigle T130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</si>
  <si>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</si>
  <si>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</si>
  <si>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</si>
  <si>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</si>
  <si>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</si>
  <si>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</si>
  <si>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</si>
  <si>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</si>
  <si>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</si>
  <si>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</si>
  <si>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</si>
  <si>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</si>
  <si>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</si>
  <si>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</si>
  <si>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</si>
  <si>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</si>
  <si>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</si>
  <si>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</si>
  <si>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1,155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</si>
  <si>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</si>
  <si>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</si>
  <si>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</si>
  <si>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</si>
  <si>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</si>
  <si>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</si>
  <si>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</si>
  <si>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Farine d'épeautre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</si>
  <si>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</si>
  <si>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</si>
  <si>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</si>
  <si>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</si>
  <si>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</si>
  <si>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</si>
  <si>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</si>
  <si>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</si>
  <si>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</si>
  <si>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</si>
  <si>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</si>
  <si>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</si>
  <si>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</si>
  <si>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</si>
  <si>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</si>
  <si>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la pâte fermentée (farine 90g, eau 56g, sel 1,5g, levure 4,5g), mélangez 10 min lent.</t>
  </si>
  <si>
    <t>10 min (prepa)</t>
  </si>
  <si>
    <t>FRASER</t>
  </si>
  <si>
    <t>Frasez la farine de petit épeautre (500g) et l'eau (360g) 3 min, autolysez.</t>
  </si>
  <si>
    <t>30 min (prepa)</t>
  </si>
  <si>
    <t>INCORPORER</t>
  </si>
  <si>
    <t>Ajoutez sel (10g), levure (3g), la pâte fermentée et le levain dur (150g), pétrissez 8 min lent + 2 min rapide.</t>
  </si>
  <si>
    <t>≤25°C</t>
  </si>
  <si>
    <t>POINTER</t>
  </si>
  <si>
    <t>Pointez avec rabat, réservez toute la nuit au réfrigérateur.</t>
  </si>
  <si>
    <t>720 min (repos)</t>
  </si>
  <si>
    <t>DIVISER</t>
  </si>
  <si>
    <t>Divisez en 3 pâtons, façonnez en bâtards dans les moules, apprêt.</t>
  </si>
  <si>
    <t>60 min (repos)</t>
  </si>
  <si>
    <t>ENFOURNER</t>
  </si>
  <si>
    <t>Grignez en croix, buée, enfournez.</t>
  </si>
  <si>
    <t>250°C puis 220°C</t>
  </si>
  <si>
    <t>30 min (cuisson)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</si>
  <si>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</si>
  <si>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</si>
  <si>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</si>
  <si>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</si>
  <si>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</si>
  <si>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</si>
  <si>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</si>
  <si>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</si>
  <si>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</si>
  <si>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</si>
  <si>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</si>
  <si>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</si>
  <si>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</si>
  <si>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</si>
  <si>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</si>
  <si>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</si>
  <si>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</si>
  <si>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</si>
  <si>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</si>
  <si>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au petit épeautre (Ferrandi)</t>
  </si>
  <si>
    <t>Pain au petit épeautre (Ferrandi)  FER-PAINPTEPEAU</t>
  </si>
  <si>
    <t>1.</t>
  </si>
  <si>
    <t xml:space="preserve">    Eau (robinet - moy. France 2026)</t>
  </si>
  <si>
    <t xml:space="preserve">    Sel fin de cuisine</t>
  </si>
  <si>
    <t xml:space="preserve">    Levure fraîche de boulanger</t>
  </si>
  <si>
    <t>2.</t>
  </si>
  <si>
    <t>3.</t>
  </si>
  <si>
    <t xml:space="preserve">    Levain dur / levain ferme (rafraîchi, Ferrandi)</t>
  </si>
  <si>
    <t>4.</t>
  </si>
  <si>
    <t>5.</t>
  </si>
  <si>
    <t>6.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</si>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</sst>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1.2783129052632</v>
      </c>
    </row>
    <row r="12">
      <c r="A12" t="s" s="3">
        <v>17</v>
      </c>
      <c r="B12" s="4">
        <v>1.1067644201413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1.2783129052632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1.155</v>
      </c>
      <c r="C3" t="s" s="10">
        <v>25</v>
      </c>
      <c r="D3"/>
      <c r="E3"/>
      <c r="F3"/>
    </row>
    <row r="4">
      <c r="A4" t="s">
        <v>26</v>
      </c>
      <c r="B4" s="11">
        <f>$B$2*B3</f>
        <v>1.155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0.471789</v>
      </c>
      <c r="E7" s="11">
        <f>D7*$B$2</f>
        <v>0.471789</v>
      </c>
      <c r="F7" t="s">
        <v>35</v>
      </c>
      <c r="G7" s="4">
        <f>E7*0.0043000043</f>
        <v>0.002029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E8*2.2</f>
        <v>1.1</v>
      </c>
    </row>
    <row r="9">
      <c r="A9" t="s">
        <v>39</v>
      </c>
      <c r="B9" t="s">
        <v>40</v>
      </c>
      <c r="C9" t="s">
        <v>38</v>
      </c>
      <c r="D9" s="9">
        <v>0.013421</v>
      </c>
      <c r="E9" s="11">
        <f>D9*$B$2</f>
        <v>0.013421</v>
      </c>
      <c r="F9" t="s">
        <v>25</v>
      </c>
      <c r="G9" s="4">
        <f>E9*1.2000047059</f>
        <v>0.016105</v>
      </c>
    </row>
    <row r="10">
      <c r="A10" t="s">
        <v>41</v>
      </c>
      <c r="B10" t="s">
        <v>42</v>
      </c>
      <c r="C10" t="s">
        <v>43</v>
      </c>
      <c r="D10" s="9">
        <v>0.08</v>
      </c>
      <c r="E10" s="11">
        <f>D10*$B$2</f>
        <v>0.08</v>
      </c>
      <c r="F10" t="s">
        <v>25</v>
      </c>
      <c r="G10" s="4">
        <f>E10*0.75</f>
        <v>0.06</v>
      </c>
    </row>
    <row r="11">
      <c r="A11" t="s">
        <v>44</v>
      </c>
      <c r="B11" t="s">
        <v>45</v>
      </c>
      <c r="C11" t="s">
        <v>43</v>
      </c>
      <c r="D11" s="9">
        <v>0.09</v>
      </c>
      <c r="E11" s="11">
        <f>D11*$B$2</f>
        <v>0.09</v>
      </c>
      <c r="F11" t="s">
        <v>25</v>
      </c>
      <c r="G11" s="4">
        <f>E11*0.82</f>
        <v>0.0738</v>
      </c>
    </row>
    <row r="12">
      <c r="A12" t="s">
        <v>46</v>
      </c>
      <c r="B12" t="s">
        <v>47</v>
      </c>
      <c r="C12" t="s">
        <v>48</v>
      </c>
      <c r="D12" s="9">
        <v>0.008</v>
      </c>
      <c r="E12" s="11">
        <f>D12*$B$2</f>
        <v>0.008</v>
      </c>
      <c r="F12" t="s">
        <v>25</v>
      </c>
      <c r="G12" s="4">
        <f>E12*2.2</f>
        <v>0.0176</v>
      </c>
    </row>
    <row r="13">
      <c r="A13" t="s">
        <v>49</v>
      </c>
      <c r="B13" t="s">
        <v>50</v>
      </c>
      <c r="C13" t="s">
        <v>51</v>
      </c>
      <c r="D13" s="9">
        <v>0.012</v>
      </c>
      <c r="E13" s="11">
        <f>D13*$B$2</f>
        <v>0.012</v>
      </c>
      <c r="F13" t="s">
        <v>25</v>
      </c>
      <c r="G13" s="4">
        <f>E13*0.35</f>
        <v>0.0042</v>
      </c>
    </row>
    <row r="14">
      <c r="A14" t="s">
        <v>52</v>
      </c>
      <c r="B14" t="s">
        <v>53</v>
      </c>
      <c r="C14" t="s">
        <v>54</v>
      </c>
      <c r="D14" s="9">
        <v>0.000789</v>
      </c>
      <c r="E14" s="11">
        <f>D14*$B$2</f>
        <v>0.000789</v>
      </c>
      <c r="F14" t="s">
        <v>25</v>
      </c>
      <c r="G14" s="4">
        <f>E14*5.8034820893</f>
        <v>0.004579</v>
      </c>
    </row>
    <row r="15">
      <c r="A15"/>
      <c r="B15"/>
      <c r="C15"/>
      <c r="D15"/>
      <c r="E15"/>
      <c r="F15" t="s" s="3">
        <v>55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1.155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0.09</v>
      </c>
      <c r="E3" t="s">
        <v>25</v>
      </c>
      <c r="F3" t="s">
        <v>43</v>
      </c>
    </row>
    <row r="4">
      <c r="A4">
        <v>1</v>
      </c>
      <c r="B4" t="s">
        <v>64</v>
      </c>
      <c r="C4" t="s">
        <v>63</v>
      </c>
      <c r="D4" s="11">
        <v>0.056</v>
      </c>
      <c r="E4" t="s">
        <v>35</v>
      </c>
      <c r="F4" t="s">
        <v>34</v>
      </c>
    </row>
    <row r="5">
      <c r="A5">
        <v>1</v>
      </c>
      <c r="B5" t="s">
        <v>65</v>
      </c>
      <c r="C5" t="s">
        <v>63</v>
      </c>
      <c r="D5" s="11">
        <v>0.002</v>
      </c>
      <c r="E5" t="s">
        <v>25</v>
      </c>
      <c r="F5" t="s">
        <v>51</v>
      </c>
    </row>
    <row r="6">
      <c r="A6">
        <v>1</v>
      </c>
      <c r="B6" t="s">
        <v>66</v>
      </c>
      <c r="C6" t="s">
        <v>63</v>
      </c>
      <c r="D6" s="11">
        <v>0.005</v>
      </c>
      <c r="E6" t="s">
        <v>25</v>
      </c>
      <c r="F6" t="s">
        <v>48</v>
      </c>
    </row>
    <row r="7">
      <c r="A7">
        <v>1</v>
      </c>
      <c r="B7" t="s">
        <v>67</v>
      </c>
      <c r="C7" t="s">
        <v>63</v>
      </c>
      <c r="D7" s="11">
        <v>0.5</v>
      </c>
      <c r="E7" t="s">
        <v>25</v>
      </c>
      <c r="F7" t="s">
        <v>38</v>
      </c>
    </row>
    <row r="8">
      <c r="A8">
        <v>1</v>
      </c>
      <c r="B8" t="s">
        <v>64</v>
      </c>
      <c r="C8" t="s">
        <v>63</v>
      </c>
      <c r="D8" s="11">
        <v>0.36</v>
      </c>
      <c r="E8" t="s">
        <v>35</v>
      </c>
      <c r="F8" t="s">
        <v>34</v>
      </c>
    </row>
    <row r="9">
      <c r="A9">
        <v>1</v>
      </c>
      <c r="B9" t="s">
        <v>65</v>
      </c>
      <c r="C9" t="s">
        <v>63</v>
      </c>
      <c r="D9" s="11">
        <v>0.01</v>
      </c>
      <c r="E9" t="s">
        <v>25</v>
      </c>
      <c r="F9" t="s">
        <v>51</v>
      </c>
    </row>
    <row r="10">
      <c r="A10">
        <v>1</v>
      </c>
      <c r="B10" t="s">
        <v>66</v>
      </c>
      <c r="C10" t="s">
        <v>63</v>
      </c>
      <c r="D10" s="11">
        <v>0.003</v>
      </c>
      <c r="E10" t="s">
        <v>25</v>
      </c>
      <c r="F10" t="s">
        <v>48</v>
      </c>
    </row>
    <row r="11">
      <c r="A11">
        <v>1</v>
      </c>
      <c r="B11" t="s">
        <v>68</v>
      </c>
      <c r="C11" t="s">
        <v>60</v>
      </c>
      <c r="D11" s="11">
        <v>0.15</v>
      </c>
      <c r="E11" t="s">
        <v>25</v>
      </c>
      <c r="F11" t="s">
        <v>69</v>
      </c>
    </row>
    <row r="12">
      <c r="A12">
        <v>2</v>
      </c>
      <c r="B12" t="s">
        <v>70</v>
      </c>
      <c r="C12" t="s">
        <v>60</v>
      </c>
      <c r="D12" s="11">
        <v>0.03</v>
      </c>
      <c r="E12" t="s">
        <v>25</v>
      </c>
      <c r="F12" t="s">
        <v>69</v>
      </c>
    </row>
    <row r="13">
      <c r="A13">
        <v>3</v>
      </c>
      <c r="B13" t="s">
        <v>71</v>
      </c>
      <c r="C13" t="s">
        <v>63</v>
      </c>
      <c r="D13" s="11">
        <v>0.001</v>
      </c>
      <c r="E13" t="s">
        <v>25</v>
      </c>
      <c r="F13" t="s">
        <v>54</v>
      </c>
    </row>
    <row r="14">
      <c r="A14">
        <v>3</v>
      </c>
      <c r="B14" t="s">
        <v>72</v>
      </c>
      <c r="C14" t="s">
        <v>63</v>
      </c>
      <c r="D14" s="11">
        <v>0.016</v>
      </c>
      <c r="E14" t="s">
        <v>35</v>
      </c>
      <c r="F14" t="s">
        <v>34</v>
      </c>
    </row>
    <row r="15">
      <c r="A15">
        <v>3</v>
      </c>
      <c r="B15" t="s">
        <v>73</v>
      </c>
      <c r="C15" t="s">
        <v>63</v>
      </c>
      <c r="D15" s="11">
        <v>0.013</v>
      </c>
      <c r="E15" t="s">
        <v>25</v>
      </c>
      <c r="F15" t="s">
        <v>38</v>
      </c>
    </row>
    <row r="16">
      <c r="A16">
        <v>2</v>
      </c>
      <c r="B16" t="s">
        <v>74</v>
      </c>
      <c r="C16" t="s">
        <v>63</v>
      </c>
      <c r="D16" s="11">
        <v>0.04</v>
      </c>
      <c r="E16" t="s">
        <v>35</v>
      </c>
      <c r="F16" t="s">
        <v>34</v>
      </c>
    </row>
    <row r="17">
      <c r="A17">
        <v>2</v>
      </c>
      <c r="B17" t="s">
        <v>75</v>
      </c>
      <c r="C17" t="s">
        <v>63</v>
      </c>
      <c r="D17" s="11">
        <v>0.08</v>
      </c>
      <c r="E17" t="s">
        <v>25</v>
      </c>
      <c r="F17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3">
        <v>83</v>
      </c>
      <c r="E2" t="s" s="13"/>
      <c r="F2" t="s">
        <v>84</v>
      </c>
    </row>
    <row r="3">
      <c r="A3" t="s">
        <v>2</v>
      </c>
      <c r="B3">
        <v>2</v>
      </c>
      <c r="C3" t="s">
        <v>85</v>
      </c>
      <c r="D3" t="s" s="13">
        <v>86</v>
      </c>
      <c r="E3" t="s" s="13"/>
      <c r="F3" t="s">
        <v>87</v>
      </c>
    </row>
    <row r="4">
      <c r="A4" t="s">
        <v>2</v>
      </c>
      <c r="B4">
        <v>3</v>
      </c>
      <c r="C4" t="s">
        <v>88</v>
      </c>
      <c r="D4" t="s" s="13">
        <v>89</v>
      </c>
      <c r="E4" t="s" s="13">
        <v>90</v>
      </c>
      <c r="F4" t="s">
        <v>84</v>
      </c>
    </row>
    <row r="5">
      <c r="A5" t="s">
        <v>2</v>
      </c>
      <c r="B5">
        <v>4</v>
      </c>
      <c r="C5" t="s">
        <v>91</v>
      </c>
      <c r="D5" t="s" s="13">
        <v>92</v>
      </c>
      <c r="E5" t="s" s="13"/>
      <c r="F5" t="s">
        <v>93</v>
      </c>
    </row>
    <row r="6">
      <c r="A6" t="s">
        <v>2</v>
      </c>
      <c r="B6">
        <v>5</v>
      </c>
      <c r="C6" t="s">
        <v>94</v>
      </c>
      <c r="D6" t="s" s="13">
        <v>95</v>
      </c>
      <c r="E6" t="s" s="13"/>
      <c r="F6" t="s">
        <v>96</v>
      </c>
    </row>
    <row r="7">
      <c r="A7" t="s">
        <v>2</v>
      </c>
      <c r="B7">
        <v>6</v>
      </c>
      <c r="C7" t="s">
        <v>97</v>
      </c>
      <c r="D7" t="s" s="13">
        <v>98</v>
      </c>
      <c r="E7" t="s" s="13">
        <v>99</v>
      </c>
      <c r="F7" t="s">
        <v>100</v>
      </c>
    </row>
    <row r="8">
      <c r="A8" t="s">
        <v>101</v>
      </c>
      <c r="B8">
        <v>1</v>
      </c>
      <c r="C8"/>
      <c r="D8" t="s" s="13">
        <v>102</v>
      </c>
      <c r="E8" t="s" s="13">
        <v>103</v>
      </c>
      <c r="F8" t="s">
        <v>104</v>
      </c>
    </row>
    <row r="9">
      <c r="A9" t="s">
        <v>101</v>
      </c>
      <c r="B9">
        <v>2</v>
      </c>
      <c r="C9" t="s">
        <v>88</v>
      </c>
      <c r="D9" t="s" s="13">
        <v>105</v>
      </c>
      <c r="E9" t="s" s="13"/>
      <c r="F9" t="s">
        <v>104</v>
      </c>
    </row>
    <row r="10">
      <c r="A10" t="s">
        <v>101</v>
      </c>
      <c r="B10">
        <v>3</v>
      </c>
      <c r="C10" t="s">
        <v>106</v>
      </c>
      <c r="D10" t="s" s="13">
        <v>107</v>
      </c>
      <c r="E10" t="s" s="13"/>
      <c r="F10"/>
    </row>
    <row r="11">
      <c r="A11" t="s">
        <v>101</v>
      </c>
      <c r="B11">
        <v>4</v>
      </c>
      <c r="C11"/>
      <c r="D11" t="s" s="13">
        <v>108</v>
      </c>
      <c r="E11" t="s" s="13">
        <v>109</v>
      </c>
      <c r="F11" t="s">
        <v>110</v>
      </c>
    </row>
    <row r="12">
      <c r="A12" t="s">
        <v>111</v>
      </c>
      <c r="B12">
        <v>1</v>
      </c>
      <c r="C12" t="s">
        <v>112</v>
      </c>
      <c r="D12" t="s" s="13">
        <v>113</v>
      </c>
      <c r="E12" t="s" s="13">
        <v>114</v>
      </c>
      <c r="F12" t="s">
        <v>104</v>
      </c>
    </row>
    <row r="13">
      <c r="A13" t="s">
        <v>111</v>
      </c>
      <c r="B13">
        <v>2</v>
      </c>
      <c r="C13" t="s">
        <v>88</v>
      </c>
      <c r="D13" t="s" s="13">
        <v>115</v>
      </c>
      <c r="E13" t="s" s="13"/>
      <c r="F13"/>
    </row>
    <row r="14">
      <c r="A14" t="s">
        <v>111</v>
      </c>
      <c r="B14">
        <v>3</v>
      </c>
      <c r="C14" t="s">
        <v>116</v>
      </c>
      <c r="D14" t="s" s="13">
        <v>117</v>
      </c>
      <c r="E14" t="s" s="13">
        <v>118</v>
      </c>
      <c r="F14" t="s">
        <v>119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120</v>
      </c>
      <c r="B1"/>
      <c r="C1"/>
      <c r="D1"/>
    </row>
    <row r="2">
      <c r="A2" t="str" s="14">
        <f>"FER-PAINPTEPEAU · BOU.PAINS_SPECIAUX · référence : "&amp;Besoins!B3&amp;" "&amp;Besoins!C3&amp;" · multiplicateur réglable sur la feuille ""Besoins"""</f>
        <v>FER-PAINPTEPEAU · BOU.PAINS_SPECIAUX · référence : 1,155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121</v>
      </c>
      <c r="B4"/>
      <c r="C4"/>
      <c r="D4"/>
    </row>
    <row r="5">
      <c r="A5" t="s" s="16">
        <v>122</v>
      </c>
      <c r="B5" t="str" s="13">
        <f>"[PRÉPARER] "&amp;Procedure!D2</f>
        <v>[PRÉPARER] Préparez la pâte fermentée (farine 90g, eau 56g, sel 1,5g, levure 4,5g), mélangez 10 min lent.</v>
      </c>
      <c r="C5"/>
      <c r="D5"/>
    </row>
    <row r="6">
      <c r="A6"/>
      <c r="B6" t="str">
        <f>Besoins!B11</f>
        <v>Farine de tradition française T65</v>
      </c>
      <c r="C6" s="11">
        <f>Besoins!E11</f>
        <v>0.09</v>
      </c>
      <c r="D6" t="str">
        <f>Besoins!F11</f>
        <v>kg</v>
      </c>
    </row>
    <row r="7">
      <c r="A7"/>
      <c r="B7" t="s">
        <v>123</v>
      </c>
      <c r="C7" s="11">
        <f>'Besoins'!$B$2*0.056</f>
        <v>0.056</v>
      </c>
      <c r="D7" t="s">
        <v>35</v>
      </c>
    </row>
    <row r="8">
      <c r="A8"/>
      <c r="B8" t="s">
        <v>124</v>
      </c>
      <c r="C8" s="11">
        <f>'Besoins'!$B$2*0.002</f>
        <v>0.002</v>
      </c>
      <c r="D8" t="s">
        <v>25</v>
      </c>
    </row>
    <row r="9">
      <c r="A9"/>
      <c r="B9" t="s">
        <v>125</v>
      </c>
      <c r="C9" s="11">
        <f>'Besoins'!$B$2*0.005</f>
        <v>0.005</v>
      </c>
      <c r="D9" t="s">
        <v>25</v>
      </c>
    </row>
    <row r="10">
      <c r="A10" t="s" s="16">
        <v>126</v>
      </c>
      <c r="B10" t="str" s="13">
        <f>"[FRASER] "&amp;Procedure!D3</f>
        <v>[FRASER] Frasez la farine de petit épeautre (500g) et l'eau (360g) 3 min, autolysez.</v>
      </c>
      <c r="C10"/>
      <c r="D10"/>
    </row>
    <row r="11">
      <c r="A11"/>
      <c r="B11" t="str">
        <f>Besoins!B8</f>
        <v>Farine d'épeautre</v>
      </c>
      <c r="C11" s="11">
        <f>Besoins!E8</f>
        <v>0.5</v>
      </c>
      <c r="D11" t="str">
        <f>Besoins!F8</f>
        <v>kg</v>
      </c>
    </row>
    <row r="12">
      <c r="A12" t="s" s="16">
        <v>127</v>
      </c>
      <c r="B12" t="str" s="13">
        <f>"[INCORPORER] "&amp;Procedure!D4</f>
        <v>[INCORPORER] Ajoutez sel (10g), levure (3g), la pâte fermentée et le levain dur (150g), pétrissez 8 min lent + 2 min rapide.</v>
      </c>
      <c r="C12"/>
      <c r="D12"/>
    </row>
    <row r="13">
      <c r="A13"/>
      <c r="B13" t="s">
        <v>128</v>
      </c>
      <c r="C13" s="11">
        <f>'Besoins'!$B$2*0.15</f>
        <v>0.15</v>
      </c>
      <c r="D13" t="s">
        <v>25</v>
      </c>
    </row>
    <row r="14">
      <c r="A14"/>
      <c r="B14" t="str" s="17">
        <f>"ℹ "&amp;Procedure!E4</f>
        <v>ℹ</v>
      </c>
      <c r="C14"/>
      <c r="D14"/>
    </row>
    <row r="15">
      <c r="A15" t="s" s="16">
        <v>129</v>
      </c>
      <c r="B15" t="str" s="13">
        <f>"[POINTER] "&amp;Procedure!D5</f>
        <v>[POINTER] Pointez avec rabat, réservez toute la nuit au réfrigérateur.</v>
      </c>
      <c r="C15"/>
      <c r="D15"/>
    </row>
    <row r="16">
      <c r="A16" t="s" s="16">
        <v>130</v>
      </c>
      <c r="B16" t="str" s="13">
        <f>"[DIVISER] "&amp;Procedure!D6</f>
        <v>[DIVISER] Divisez en 3 pâtons, façonnez en bâtards dans les moules, apprêt.</v>
      </c>
      <c r="C16"/>
      <c r="D16"/>
    </row>
    <row r="17">
      <c r="A17" t="s" s="16">
        <v>131</v>
      </c>
      <c r="B17" t="str" s="13">
        <f>"[ENFOURNER] "&amp;Procedure!D7</f>
        <v>[ENFOURNER] Grignez en croix, buée, enfournez.</v>
      </c>
      <c r="C17"/>
      <c r="D17"/>
    </row>
    <row r="18">
      <c r="A18"/>
      <c r="B18" t="str" s="17">
        <f>"ℹ "&amp;Procedure!E7</f>
        <v>ℹ</v>
      </c>
      <c r="C18"/>
      <c r="D18"/>
    </row>
    <row r="19">
      <c r="A19"/>
      <c r="B19"/>
      <c r="C19"/>
      <c r="D19"/>
    </row>
    <row r="20">
      <c r="A20" t="s" s="15">
        <v>132</v>
      </c>
      <c r="B20"/>
      <c r="C20"/>
      <c r="D20"/>
    </row>
    <row r="21">
      <c r="A21" t="s" s="16">
        <v>122</v>
      </c>
      <c r="B21" t="str" s="13">
        <f>Procedure!D8</f>
        <v>Dans la cuve du robot (crochet), verser le levain tout point (60g) avec l'eau (80g) à 35°C, mélanger pour diluer jusqu'à petites bulles.</v>
      </c>
      <c r="C21"/>
      <c r="D21"/>
    </row>
    <row r="22">
      <c r="A22"/>
      <c r="B22" t="s">
        <v>133</v>
      </c>
      <c r="C22" s="11">
        <f>'Besoins'!$B$2*0.03</f>
        <v>0.03</v>
      </c>
      <c r="D22" t="s">
        <v>25</v>
      </c>
    </row>
    <row r="23">
      <c r="A23"/>
      <c r="B23" t="s">
        <v>123</v>
      </c>
      <c r="C23" s="11">
        <f>'Besoins'!$B$2*0.04</f>
        <v>0.04</v>
      </c>
      <c r="D23" t="s">
        <v>35</v>
      </c>
    </row>
    <row r="24">
      <c r="A24"/>
      <c r="B24" t="str" s="17">
        <f>"ℹ "&amp;Procedure!E8</f>
        <v>ℹ</v>
      </c>
      <c r="C24"/>
      <c r="D24"/>
    </row>
    <row r="25">
      <c r="A25" t="s" s="16">
        <v>126</v>
      </c>
      <c r="B25" t="str" s="13">
        <f>"[INCORPORER] "&amp;Procedure!D9</f>
        <v>[INCORPORER] Incorporer la farine de meule T80 (160g), mélanger 5 min vitesse lente.</v>
      </c>
      <c r="C25"/>
      <c r="D25"/>
    </row>
    <row r="26">
      <c r="A26"/>
      <c r="B26" t="str">
        <f>Besoins!B10</f>
        <v>Farine de blé T80 semi-complète</v>
      </c>
      <c r="C26" s="11">
        <f>Besoins!E10</f>
        <v>0.08</v>
      </c>
      <c r="D26" t="str">
        <f>Besoins!F10</f>
        <v>kg</v>
      </c>
    </row>
    <row r="27">
      <c r="A27" t="s" s="16">
        <v>127</v>
      </c>
      <c r="B27" t="str" s="13">
        <f>"[DÉBARRASSER] "&amp;Procedure!D10</f>
        <v>[DÉBARRASSER] Débarrasser sur le plan de travail, pétrir en rabattant, façonner une boule lisse.</v>
      </c>
      <c r="C27"/>
      <c r="D27"/>
    </row>
    <row r="28">
      <c r="A28" t="s" s="16">
        <v>129</v>
      </c>
      <c r="B28" t="str" s="13">
        <f>Procedure!D11</f>
        <v>Conserver en bocal hermétique jusqu'à ce qu'il ait doublé de volume, commence à s'affaisser, crevasses et déchirures en surface.</v>
      </c>
      <c r="C28"/>
      <c r="D28"/>
    </row>
    <row r="29">
      <c r="A29"/>
      <c r="B29" t="str" s="17">
        <f>"ℹ "&amp;Procedure!E11</f>
        <v>ℹ</v>
      </c>
      <c r="C29"/>
      <c r="D29"/>
    </row>
    <row r="30">
      <c r="A30"/>
      <c r="B30"/>
      <c r="C30"/>
      <c r="D30"/>
    </row>
    <row r="31">
      <c r="A31" t="s" s="15">
        <v>134</v>
      </c>
      <c r="B31"/>
      <c r="C31"/>
      <c r="D31"/>
    </row>
    <row r="32">
      <c r="A32" t="s" s="16">
        <v>122</v>
      </c>
      <c r="B32" t="str" s="13">
        <f>"[VERSER] "&amp;Procedure!D12</f>
        <v>[VERSER] Dans un saladier, verser le miel (5g) et l'eau (100g) à 45°C, mélanger pour dissoudre.</v>
      </c>
      <c r="C32"/>
      <c r="D32"/>
    </row>
    <row r="33">
      <c r="A33"/>
      <c r="B33" t="str">
        <f>Besoins!B14</f>
        <v>Miel toutes fleurs vrac</v>
      </c>
      <c r="C33" s="11">
        <f>Besoins!E14</f>
        <v>0.000789</v>
      </c>
      <c r="D33" t="str">
        <f>Besoins!F14</f>
        <v>kg</v>
      </c>
    </row>
    <row r="34">
      <c r="A34"/>
      <c r="B34" t="s">
        <v>123</v>
      </c>
      <c r="C34" s="11">
        <f>'Besoins'!$B$2*0.0157894737</f>
        <v>0.015789</v>
      </c>
      <c r="D34" t="s">
        <v>35</v>
      </c>
    </row>
    <row r="35">
      <c r="A35"/>
      <c r="B35" t="str" s="17">
        <f>"ℹ "&amp;Procedure!E12</f>
        <v>ℹ</v>
      </c>
      <c r="C35"/>
      <c r="D35"/>
    </row>
    <row r="36">
      <c r="A36" t="s" s="16">
        <v>126</v>
      </c>
      <c r="B36" t="str" s="13">
        <f>"[INCORPORER] "&amp;Procedure!D13</f>
        <v>[INCORPORER] Incorporer la farine de seigle (85g) au fouet.</v>
      </c>
      <c r="C36"/>
      <c r="D36"/>
    </row>
    <row r="37">
      <c r="A37"/>
      <c r="B37" t="str">
        <f>Besoins!B9</f>
        <v>Farine de seigle T130</v>
      </c>
      <c r="C37" s="11">
        <f>Besoins!E9</f>
        <v>0.013421</v>
      </c>
      <c r="D37" t="str">
        <f>Besoins!F9</f>
        <v>kg</v>
      </c>
    </row>
    <row r="38">
      <c r="A38" t="s" s="16">
        <v>127</v>
      </c>
      <c r="B38" t="str" s="13">
        <f>"[METTRE] "&amp;Procedure!D14</f>
        <v>[METTRE] Mettre dans un bocal propre, réserver au chaud jusqu'à odeur marquée et grosses bulles, texture façon mousse au chocolat.</v>
      </c>
      <c r="C38"/>
      <c r="D38"/>
    </row>
    <row r="39">
      <c r="A39"/>
      <c r="B39" t="str" s="17">
        <f>"ℹ "&amp;Procedure!E14</f>
        <v>ℹ</v>
      </c>
      <c r="C39"/>
      <c r="D39"/>
    </row>
    <row r="40">
      <c r="A40"/>
      <c r="B40"/>
      <c r="C40"/>
      <c r="D40"/>
    </row>
    <row r="41">
      <c r="A41" t="s" s="18">
        <v>22</v>
      </c>
      <c r="B41"/>
      <c r="C41"/>
      <c r="D41"/>
    </row>
  </sheetData>
  <sheetProtection sheet="1"/>
  <mergeCells count="25">
    <mergeCell ref="A1:D1"/>
    <mergeCell ref="A2:D2"/>
    <mergeCell ref="A4:D4"/>
    <mergeCell ref="B5:D5"/>
    <mergeCell ref="B10:D10"/>
    <mergeCell ref="B12:D12"/>
    <mergeCell ref="B14:D14"/>
    <mergeCell ref="B15:D15"/>
    <mergeCell ref="B16:D16"/>
    <mergeCell ref="B17:D17"/>
    <mergeCell ref="B18:D18"/>
    <mergeCell ref="A20:D20"/>
    <mergeCell ref="B21:D21"/>
    <mergeCell ref="B24:D24"/>
    <mergeCell ref="B25:D25"/>
    <mergeCell ref="B27:D27"/>
    <mergeCell ref="B28:D28"/>
    <mergeCell ref="B29:D29"/>
    <mergeCell ref="A31:D31"/>
    <mergeCell ref="B32:D32"/>
    <mergeCell ref="B35:D35"/>
    <mergeCell ref="B36:D36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2026-09-15T14:52:04Z</dcterms:created>
  <dc:title>Pain au petit épeautre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2026-09-15T14:52:04Z</dcterms:modified>
  <cp:revision>1</cp:revision>
</cp:coreProperties>
</file>